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BISMILLAH LULUSSSSSSS\Archive\Data Mentahan\"/>
    </mc:Choice>
  </mc:AlternateContent>
  <xr:revisionPtr revIDLastSave="0" documentId="13_ncr:1_{97DC9139-A4FC-42B0-A3C7-6A9862B6EB83}" xr6:coauthVersionLast="47" xr6:coauthVersionMax="47" xr10:uidLastSave="{00000000-0000-0000-0000-000000000000}"/>
  <bookViews>
    <workbookView xWindow="-120" yWindow="-120" windowWidth="20730" windowHeight="11160" activeTab="1" xr2:uid="{DCDE3035-CB63-4D0C-9B6D-6EE6031C4791}"/>
  </bookViews>
  <sheets>
    <sheet name="Lap Keuangan Perusahaa" sheetId="1" r:id="rId1"/>
    <sheet name="Hitungan Variabel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2" i="2" l="1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2" i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2" i="2"/>
</calcChain>
</file>

<file path=xl/sharedStrings.xml><?xml version="1.0" encoding="utf-8"?>
<sst xmlns="http://schemas.openxmlformats.org/spreadsheetml/2006/main" count="155" uniqueCount="61">
  <si>
    <t>NO.</t>
  </si>
  <si>
    <t>KODE</t>
  </si>
  <si>
    <t>NAMA PERUSAHAAN</t>
  </si>
  <si>
    <t>TAHUN</t>
  </si>
  <si>
    <t>CLEO</t>
  </si>
  <si>
    <t>PT. Sari Guna Primatirta Tbk</t>
  </si>
  <si>
    <t>COCO</t>
  </si>
  <si>
    <t>PT. Wahana Interfood Nusantara Tbk</t>
  </si>
  <si>
    <t>DLTA</t>
  </si>
  <si>
    <t>PT. Delta Djakarta Tbk</t>
  </si>
  <si>
    <t>DMND</t>
  </si>
  <si>
    <t>PT. Diamond Food Indonesia Tbk</t>
  </si>
  <si>
    <t>HOKI</t>
  </si>
  <si>
    <t>PT. Buyung Poetra Sembada Tbk</t>
  </si>
  <si>
    <t>ICBP</t>
  </si>
  <si>
    <t>PT. Indofood CBP Sukses Makmur Tbk</t>
  </si>
  <si>
    <t>INDF</t>
  </si>
  <si>
    <t>PT.  Indofood Sukses Makmur Tbk</t>
  </si>
  <si>
    <t>STTP</t>
  </si>
  <si>
    <t>PT. Siantar Top Tbk</t>
  </si>
  <si>
    <t>KEJU</t>
  </si>
  <si>
    <t>PT.Mulia Boga Raya Tbk</t>
  </si>
  <si>
    <t>CAMP</t>
  </si>
  <si>
    <t>PT. Campina Ice Industry Tbk.</t>
  </si>
  <si>
    <t>GOOD</t>
  </si>
  <si>
    <t>PT. Garudafood Putra Putri Jaya Tbk</t>
  </si>
  <si>
    <t>MYOR</t>
  </si>
  <si>
    <t>PT. Mayora Indah Tbk</t>
  </si>
  <si>
    <t>ROTI</t>
  </si>
  <si>
    <t>PT. Nippon Indosari Corporindo</t>
  </si>
  <si>
    <t>ULTJ</t>
  </si>
  <si>
    <t>PT. Ultrajaya Milk Industry &amp; Trading Company Tbk</t>
  </si>
  <si>
    <t>ADES</t>
  </si>
  <si>
    <t>PT. Akasha Wira International Tbk</t>
  </si>
  <si>
    <t>SATUAN</t>
  </si>
  <si>
    <t>TOTAL EKUITAS</t>
  </si>
  <si>
    <t>TOTAL ASET t-1</t>
  </si>
  <si>
    <t>TOTAL ASET t</t>
  </si>
  <si>
    <t>TANGGAL TERBIT</t>
  </si>
  <si>
    <t>HARGA SAHAM</t>
  </si>
  <si>
    <t>LABA BERSIH</t>
  </si>
  <si>
    <t>SAHAM BEREDAR/MODAL SAHAM</t>
  </si>
  <si>
    <t>Rupiah</t>
  </si>
  <si>
    <t>Ribuan Rupiah</t>
  </si>
  <si>
    <t>Jutaan Rupiah</t>
  </si>
  <si>
    <t>TOTAL LIABILITAS/TOTAL HUTANG</t>
  </si>
  <si>
    <t>rupiah</t>
  </si>
  <si>
    <t>UKURAN PERUSAHAAN (X1)</t>
  </si>
  <si>
    <t>LEVERAGE (X2)</t>
  </si>
  <si>
    <t>PERTUMBUHAN PERUSAHAAN (X3)</t>
  </si>
  <si>
    <t>NILAI PERUSAHAAN (Y)</t>
  </si>
  <si>
    <t>PROFITABILITAS (Z)</t>
  </si>
  <si>
    <t>NBVS</t>
  </si>
  <si>
    <t>BUDI</t>
  </si>
  <si>
    <t>CEKA</t>
  </si>
  <si>
    <t>MLBI</t>
  </si>
  <si>
    <t>SKBM</t>
  </si>
  <si>
    <t>PT. Budi Starch &amp; Sweetner Tbk</t>
  </si>
  <si>
    <t>PT. Wilmar Cahaya Indonesia Tbk</t>
  </si>
  <si>
    <t>PT. Multi Bintang IndonesiaTbk</t>
  </si>
  <si>
    <t>PT. Sekar Bumi Tbk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</si>
</sst>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" fontId="0" fillId="0" borderId="0" xfId="0" applyNumberFormat="1"/>
    <xf numFmtId="3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 vertical="top"/>
    </xf>
    <xf numFmtId="3" fontId="0" fillId="0" borderId="0" xfId="0" applyNumberFormat="1" applyAlignment="1">
      <alignment wrapText="1"/>
    </xf>
    <xf numFmtId="16" fontId="0" fillId="0" borderId="0" xfId="0" applyNumberFormat="1" applyAlignment="1">
      <alignment wrapText="1"/>
    </xf>
    <xf numFmtId="0" fontId="3" fillId="0" borderId="0" xfId="0" applyFont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B5AFB-9E67-4CB0-B65F-1F1E1C21E257}">
  <dimension ref="A1:N77"/>
  <sheetViews>
    <sheetView zoomScale="80" zoomScaleNormal="80" workbookViewId="0">
      <pane xSplit="6" ySplit="1" topLeftCell="G62" activePane="bottomRight" state="frozen"/>
      <selection pane="topRight" activeCell="G1" sqref="G1"/>
      <selection pane="bottomLeft" activeCell="A2" sqref="A2"/>
      <selection pane="bottomRight" activeCell="F77" sqref="F77"/>
    </sheetView>
  </sheetViews>
  <sheetFormatPr defaultRowHeight="15" x14ac:dyDescent="0.25"/>
  <cols>
    <col min="3" max="3" width="17.85546875" customWidth="1"/>
    <col min="5" max="5" width="8.42578125" bestFit="1" customWidth="1"/>
    <col min="6" max="6" width="10.7109375" customWidth="1"/>
    <col min="7" max="8" width="20.140625" bestFit="1" customWidth="1"/>
    <col min="9" max="9" width="18.5703125" bestFit="1" customWidth="1"/>
    <col min="10" max="10" width="20.140625" bestFit="1" customWidth="1"/>
    <col min="11" max="11" width="14.7109375" bestFit="1" customWidth="1"/>
    <col min="12" max="13" width="18.5703125" bestFit="1" customWidth="1"/>
  </cols>
  <sheetData>
    <row r="1" spans="1:14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34</v>
      </c>
      <c r="F1" s="5" t="s">
        <v>38</v>
      </c>
      <c r="G1" s="5" t="s">
        <v>37</v>
      </c>
      <c r="H1" s="5" t="s">
        <v>36</v>
      </c>
      <c r="I1" s="5" t="s">
        <v>45</v>
      </c>
      <c r="J1" s="5" t="s">
        <v>35</v>
      </c>
      <c r="K1" s="5" t="s">
        <v>39</v>
      </c>
      <c r="L1" s="5" t="s">
        <v>41</v>
      </c>
      <c r="M1" s="5" t="s">
        <v>40</v>
      </c>
      <c r="N1" s="5" t="s">
        <v>52</v>
      </c>
    </row>
    <row r="2" spans="1:14" x14ac:dyDescent="0.25">
      <c r="A2" s="16">
        <v>1</v>
      </c>
      <c r="B2" s="16" t="s">
        <v>4</v>
      </c>
      <c r="C2" s="15" t="s">
        <v>5</v>
      </c>
      <c r="D2" s="3">
        <v>2019</v>
      </c>
      <c r="E2" s="10" t="s">
        <v>42</v>
      </c>
      <c r="F2" s="6">
        <v>44994</v>
      </c>
      <c r="G2" s="7">
        <v>1245144303719</v>
      </c>
      <c r="H2" s="7">
        <v>833933861594</v>
      </c>
      <c r="I2" s="7">
        <v>478844867693</v>
      </c>
      <c r="J2" s="7">
        <v>766299436026</v>
      </c>
      <c r="K2" s="7">
        <v>505</v>
      </c>
      <c r="L2" s="7">
        <v>12000000000</v>
      </c>
      <c r="M2" s="7">
        <v>130756461708</v>
      </c>
      <c r="N2">
        <f>J2/L2</f>
        <v>63.858286335499997</v>
      </c>
    </row>
    <row r="3" spans="1:14" ht="15" customHeight="1" x14ac:dyDescent="0.25">
      <c r="A3" s="16"/>
      <c r="B3" s="16"/>
      <c r="C3" s="15"/>
      <c r="D3">
        <v>2020</v>
      </c>
      <c r="E3" t="s">
        <v>42</v>
      </c>
      <c r="F3" s="6">
        <v>45001</v>
      </c>
      <c r="G3" s="7">
        <v>1310940121622</v>
      </c>
      <c r="H3" s="7">
        <v>1245144303719</v>
      </c>
      <c r="I3" s="7">
        <v>416194010942</v>
      </c>
      <c r="J3" s="7">
        <v>894746110622</v>
      </c>
      <c r="K3" s="7">
        <v>500</v>
      </c>
      <c r="L3" s="7">
        <v>12000000000</v>
      </c>
      <c r="M3" s="7">
        <v>132772234295</v>
      </c>
      <c r="N3">
        <f t="shared" ref="N3:N77" si="0">J3/L3</f>
        <v>74.562175885166667</v>
      </c>
    </row>
    <row r="4" spans="1:14" x14ac:dyDescent="0.25">
      <c r="A4" s="16"/>
      <c r="B4" s="16"/>
      <c r="C4" s="15"/>
      <c r="D4">
        <v>2021</v>
      </c>
      <c r="E4" t="s">
        <v>42</v>
      </c>
      <c r="F4" s="6">
        <v>44996</v>
      </c>
      <c r="G4" s="7">
        <v>1348181576913</v>
      </c>
      <c r="H4" s="7">
        <v>1310940121622</v>
      </c>
      <c r="I4" s="7">
        <v>346601683606</v>
      </c>
      <c r="J4" s="7">
        <v>1001579893307</v>
      </c>
      <c r="K4" s="7">
        <v>470</v>
      </c>
      <c r="L4" s="7">
        <v>12000000000</v>
      </c>
      <c r="M4" s="7">
        <v>180711667020</v>
      </c>
      <c r="N4">
        <f t="shared" si="0"/>
        <v>83.464991108916664</v>
      </c>
    </row>
    <row r="5" spans="1:14" x14ac:dyDescent="0.25">
      <c r="A5" s="16"/>
      <c r="B5" s="16"/>
      <c r="C5" s="15"/>
      <c r="D5">
        <v>2022</v>
      </c>
      <c r="E5" s="6" t="s">
        <v>42</v>
      </c>
      <c r="F5" s="6">
        <v>45012</v>
      </c>
      <c r="G5" s="7">
        <v>1693523611414</v>
      </c>
      <c r="H5" s="7">
        <v>1348181576913</v>
      </c>
      <c r="I5" s="7">
        <v>508372748127</v>
      </c>
      <c r="J5" s="7">
        <v>1185150863287</v>
      </c>
      <c r="K5" s="7">
        <v>555</v>
      </c>
      <c r="L5" s="7">
        <v>12000000000</v>
      </c>
      <c r="M5" s="7">
        <v>195598848689</v>
      </c>
      <c r="N5">
        <f t="shared" si="0"/>
        <v>98.762571940583328</v>
      </c>
    </row>
    <row r="6" spans="1:14" x14ac:dyDescent="0.25">
      <c r="A6" s="16">
        <v>2</v>
      </c>
      <c r="B6" s="16" t="s">
        <v>6</v>
      </c>
      <c r="C6" s="15" t="s">
        <v>7</v>
      </c>
      <c r="D6">
        <v>2019</v>
      </c>
      <c r="E6" t="s">
        <v>42</v>
      </c>
      <c r="F6" s="6">
        <v>45001</v>
      </c>
      <c r="G6" s="7">
        <v>250442687742</v>
      </c>
      <c r="H6" s="7">
        <v>162749739566</v>
      </c>
      <c r="I6" s="7">
        <v>141081394549</v>
      </c>
      <c r="J6" s="7">
        <v>109361193193</v>
      </c>
      <c r="K6" s="7">
        <v>910</v>
      </c>
      <c r="L6" s="7">
        <v>560242105</v>
      </c>
      <c r="M6" s="7">
        <v>7957208221</v>
      </c>
      <c r="N6">
        <f t="shared" si="0"/>
        <v>195.20345260911799</v>
      </c>
    </row>
    <row r="7" spans="1:14" ht="15" customHeight="1" x14ac:dyDescent="0.25">
      <c r="A7" s="16"/>
      <c r="B7" s="16"/>
      <c r="C7" s="15"/>
      <c r="D7">
        <v>2020</v>
      </c>
      <c r="E7" t="s">
        <v>42</v>
      </c>
      <c r="G7" s="7">
        <v>263754414443</v>
      </c>
      <c r="H7" s="7">
        <v>250442687742</v>
      </c>
      <c r="I7" s="7">
        <v>151585431882</v>
      </c>
      <c r="J7" s="7">
        <v>112068982443</v>
      </c>
      <c r="K7" s="7">
        <v>700</v>
      </c>
      <c r="L7" s="7">
        <v>889863981</v>
      </c>
      <c r="M7" s="7">
        <v>2738128648</v>
      </c>
      <c r="N7">
        <f t="shared" si="0"/>
        <v>125.93945236109067</v>
      </c>
    </row>
    <row r="8" spans="1:14" x14ac:dyDescent="0.25">
      <c r="A8" s="16"/>
      <c r="B8" s="16"/>
      <c r="C8" s="15"/>
      <c r="D8">
        <v>2021</v>
      </c>
      <c r="E8" t="s">
        <v>42</v>
      </c>
      <c r="F8" s="6">
        <v>45003</v>
      </c>
      <c r="G8" s="7">
        <v>370684311428</v>
      </c>
      <c r="H8" s="7">
        <v>263754414443</v>
      </c>
      <c r="I8" s="7">
        <v>151852174493</v>
      </c>
      <c r="J8" s="7">
        <v>218832136935</v>
      </c>
      <c r="K8" s="7">
        <v>288</v>
      </c>
      <c r="L8" s="7">
        <v>889863981</v>
      </c>
      <c r="M8" s="7">
        <v>8532631708</v>
      </c>
      <c r="N8">
        <f t="shared" si="0"/>
        <v>245.91638902957237</v>
      </c>
    </row>
    <row r="9" spans="1:14" x14ac:dyDescent="0.25">
      <c r="A9" s="16"/>
      <c r="B9" s="16"/>
      <c r="C9" s="15"/>
      <c r="D9">
        <v>2022</v>
      </c>
      <c r="E9" t="s">
        <v>42</v>
      </c>
      <c r="F9" s="6">
        <v>45015</v>
      </c>
      <c r="G9" s="7">
        <v>485054412584</v>
      </c>
      <c r="H9" s="7">
        <v>370684311428</v>
      </c>
      <c r="I9" s="7">
        <v>280761324746</v>
      </c>
      <c r="J9" s="7">
        <v>204293087838</v>
      </c>
      <c r="K9" s="7">
        <v>268</v>
      </c>
      <c r="L9" s="7">
        <v>889863981</v>
      </c>
      <c r="M9" s="7">
        <v>6620432696</v>
      </c>
      <c r="N9">
        <f t="shared" si="0"/>
        <v>229.57788178865508</v>
      </c>
    </row>
    <row r="10" spans="1:14" s="8" customFormat="1" ht="28.5" customHeight="1" x14ac:dyDescent="0.25">
      <c r="A10" s="16">
        <v>3</v>
      </c>
      <c r="B10" s="16" t="s">
        <v>8</v>
      </c>
      <c r="C10" s="15" t="s">
        <v>9</v>
      </c>
      <c r="D10" s="8">
        <v>2019</v>
      </c>
      <c r="E10" s="8" t="s">
        <v>43</v>
      </c>
      <c r="F10" s="12">
        <v>45005</v>
      </c>
      <c r="G10" s="11">
        <v>1425983722</v>
      </c>
      <c r="H10" s="11">
        <v>1523517170</v>
      </c>
      <c r="I10" s="11">
        <v>212420390</v>
      </c>
      <c r="J10" s="11">
        <v>1213563332</v>
      </c>
      <c r="K10" s="11">
        <v>6800</v>
      </c>
      <c r="L10" s="11">
        <v>800659050</v>
      </c>
      <c r="M10" s="11">
        <v>317815177</v>
      </c>
      <c r="N10">
        <f t="shared" si="0"/>
        <v>1.5157055078563091</v>
      </c>
    </row>
    <row r="11" spans="1:14" ht="26.25" customHeight="1" x14ac:dyDescent="0.25">
      <c r="A11" s="16"/>
      <c r="B11" s="16"/>
      <c r="C11" s="15"/>
      <c r="D11">
        <v>2020</v>
      </c>
      <c r="E11" s="9" t="s">
        <v>43</v>
      </c>
      <c r="F11" s="6">
        <v>45015</v>
      </c>
      <c r="G11" s="7">
        <v>1225580913</v>
      </c>
      <c r="H11" s="7">
        <v>1425983722</v>
      </c>
      <c r="I11" s="7">
        <v>205681950</v>
      </c>
      <c r="J11" s="7">
        <v>1019898963</v>
      </c>
      <c r="K11" s="7">
        <v>4400</v>
      </c>
      <c r="L11" s="7">
        <v>800659050</v>
      </c>
      <c r="M11" s="7">
        <v>123465762</v>
      </c>
      <c r="N11">
        <f t="shared" si="0"/>
        <v>1.2738243113594983</v>
      </c>
    </row>
    <row r="12" spans="1:14" ht="28.5" customHeight="1" x14ac:dyDescent="0.25">
      <c r="A12" s="16"/>
      <c r="B12" s="16"/>
      <c r="C12" s="15"/>
      <c r="D12">
        <v>2021</v>
      </c>
      <c r="E12" s="8" t="s">
        <v>43</v>
      </c>
      <c r="F12" s="6">
        <v>45015</v>
      </c>
      <c r="G12" s="7">
        <v>1308722065</v>
      </c>
      <c r="H12" s="7">
        <v>1225580913</v>
      </c>
      <c r="I12" s="7">
        <v>298548048</v>
      </c>
      <c r="J12" s="7">
        <v>1010174017</v>
      </c>
      <c r="K12" s="7">
        <v>3740</v>
      </c>
      <c r="L12" s="7">
        <v>800659050</v>
      </c>
      <c r="M12" s="7">
        <v>187992998</v>
      </c>
      <c r="N12">
        <f t="shared" si="0"/>
        <v>1.2616781350313844</v>
      </c>
    </row>
    <row r="13" spans="1:14" ht="30" x14ac:dyDescent="0.25">
      <c r="A13" s="16"/>
      <c r="B13" s="16"/>
      <c r="C13" s="15"/>
      <c r="D13">
        <v>2022</v>
      </c>
      <c r="E13" s="8" t="s">
        <v>43</v>
      </c>
      <c r="F13" s="6">
        <v>45015</v>
      </c>
      <c r="G13" s="7">
        <v>1307186367</v>
      </c>
      <c r="H13" s="7">
        <v>1308722065</v>
      </c>
      <c r="I13" s="7">
        <v>306410502</v>
      </c>
      <c r="J13" s="7">
        <v>1000775865</v>
      </c>
      <c r="K13" s="7">
        <v>3830</v>
      </c>
      <c r="L13" s="7">
        <v>800659050</v>
      </c>
      <c r="M13" s="7">
        <v>230065807</v>
      </c>
      <c r="N13">
        <f t="shared" si="0"/>
        <v>1.2499401149590452</v>
      </c>
    </row>
    <row r="14" spans="1:14" ht="30" x14ac:dyDescent="0.25">
      <c r="A14" s="16">
        <v>4</v>
      </c>
      <c r="B14" s="16" t="s">
        <v>10</v>
      </c>
      <c r="C14" s="15" t="s">
        <v>11</v>
      </c>
      <c r="D14">
        <v>2019</v>
      </c>
      <c r="E14" s="8" t="s">
        <v>44</v>
      </c>
      <c r="F14" s="6">
        <v>45016</v>
      </c>
      <c r="G14" s="7">
        <v>5570651</v>
      </c>
      <c r="H14" s="7">
        <v>4213314</v>
      </c>
      <c r="I14" s="7">
        <v>2287060</v>
      </c>
      <c r="J14" s="7">
        <v>3283591</v>
      </c>
      <c r="K14" s="7">
        <v>1370</v>
      </c>
      <c r="L14" s="7">
        <v>8210000000</v>
      </c>
      <c r="M14" s="7">
        <v>366863</v>
      </c>
      <c r="N14">
        <f t="shared" si="0"/>
        <v>3.9995018270401949E-4</v>
      </c>
    </row>
    <row r="15" spans="1:14" ht="15" customHeight="1" x14ac:dyDescent="0.25">
      <c r="A15" s="16"/>
      <c r="B15" s="16"/>
      <c r="C15" s="15"/>
      <c r="D15">
        <v>2020</v>
      </c>
      <c r="E15" s="6" t="s">
        <v>44</v>
      </c>
      <c r="F15" s="6">
        <v>45046</v>
      </c>
      <c r="G15" s="7">
        <v>5680638</v>
      </c>
      <c r="H15" s="7">
        <v>5570651</v>
      </c>
      <c r="I15" s="7">
        <v>1025042</v>
      </c>
      <c r="J15" s="7">
        <v>4655596</v>
      </c>
      <c r="K15" s="7">
        <v>920</v>
      </c>
      <c r="L15" s="7">
        <v>9468359000</v>
      </c>
      <c r="M15" s="7">
        <v>205589</v>
      </c>
      <c r="N15">
        <f t="shared" si="0"/>
        <v>4.9170040975421404E-4</v>
      </c>
    </row>
    <row r="16" spans="1:14" ht="27" customHeight="1" x14ac:dyDescent="0.25">
      <c r="A16" s="16"/>
      <c r="B16" s="16"/>
      <c r="C16" s="15"/>
      <c r="D16">
        <v>2021</v>
      </c>
      <c r="E16" s="4" t="s">
        <v>44</v>
      </c>
      <c r="F16" s="6">
        <v>45045</v>
      </c>
      <c r="G16" s="7">
        <v>6297287</v>
      </c>
      <c r="H16" s="7">
        <v>5680638</v>
      </c>
      <c r="I16" s="7">
        <v>1277906</v>
      </c>
      <c r="J16" s="7">
        <v>5019381</v>
      </c>
      <c r="K16" s="7">
        <v>875</v>
      </c>
      <c r="L16" s="7">
        <v>9468359000</v>
      </c>
      <c r="M16" s="7">
        <v>351470</v>
      </c>
      <c r="N16">
        <f t="shared" si="0"/>
        <v>5.3012153425952696E-4</v>
      </c>
    </row>
    <row r="17" spans="1:14" ht="30" x14ac:dyDescent="0.25">
      <c r="A17" s="16"/>
      <c r="B17" s="16"/>
      <c r="C17" s="15"/>
      <c r="D17">
        <v>2022</v>
      </c>
      <c r="E17" s="8" t="s">
        <v>44</v>
      </c>
      <c r="F17" s="6">
        <v>45016</v>
      </c>
      <c r="G17" s="7">
        <v>6878297</v>
      </c>
      <c r="H17" s="7">
        <v>6297287</v>
      </c>
      <c r="I17" s="7">
        <v>1467035</v>
      </c>
      <c r="J17" s="7">
        <v>5411262</v>
      </c>
      <c r="K17" s="7">
        <v>815</v>
      </c>
      <c r="L17" s="7">
        <v>9468359000</v>
      </c>
      <c r="M17" s="7">
        <v>382814</v>
      </c>
      <c r="N17">
        <f t="shared" si="0"/>
        <v>5.7151001562150312E-4</v>
      </c>
    </row>
    <row r="18" spans="1:14" x14ac:dyDescent="0.25">
      <c r="A18" s="16">
        <v>5</v>
      </c>
      <c r="B18" s="16" t="s">
        <v>12</v>
      </c>
      <c r="C18" s="15" t="s">
        <v>13</v>
      </c>
      <c r="D18">
        <v>2019</v>
      </c>
      <c r="E18" t="s">
        <v>42</v>
      </c>
      <c r="F18" s="6">
        <v>45015</v>
      </c>
      <c r="G18" s="7">
        <v>848676035300</v>
      </c>
      <c r="H18" s="7">
        <v>758846556031</v>
      </c>
      <c r="I18" s="7">
        <v>207108590481</v>
      </c>
      <c r="J18" s="7">
        <v>641567444819</v>
      </c>
      <c r="K18" s="7">
        <v>235</v>
      </c>
      <c r="L18" s="7">
        <v>2378405500</v>
      </c>
      <c r="M18" s="7">
        <v>103723133972</v>
      </c>
      <c r="N18">
        <f t="shared" si="0"/>
        <v>269.74687235587032</v>
      </c>
    </row>
    <row r="19" spans="1:14" ht="15" customHeight="1" x14ac:dyDescent="0.25">
      <c r="A19" s="16"/>
      <c r="B19" s="16"/>
      <c r="C19" s="15"/>
      <c r="D19">
        <v>2020</v>
      </c>
      <c r="E19" t="s">
        <v>42</v>
      </c>
      <c r="F19" s="6">
        <v>45032</v>
      </c>
      <c r="G19" s="7">
        <v>906044798736</v>
      </c>
      <c r="H19" s="7">
        <v>848676035300</v>
      </c>
      <c r="I19" s="7">
        <v>240365954692</v>
      </c>
      <c r="J19" s="7">
        <v>665678844044</v>
      </c>
      <c r="K19" s="7">
        <v>251</v>
      </c>
      <c r="L19" s="7">
        <v>2419438170</v>
      </c>
      <c r="M19" s="7">
        <v>38038419405</v>
      </c>
      <c r="N19">
        <f t="shared" si="0"/>
        <v>275.13777880258868</v>
      </c>
    </row>
    <row r="20" spans="1:14" x14ac:dyDescent="0.25">
      <c r="A20" s="16"/>
      <c r="B20" s="16"/>
      <c r="C20" s="15"/>
      <c r="D20">
        <v>2021</v>
      </c>
      <c r="E20" t="s">
        <v>42</v>
      </c>
      <c r="F20" s="6">
        <v>45043</v>
      </c>
      <c r="G20" s="7">
        <v>987563580363</v>
      </c>
      <c r="H20" s="7">
        <v>906044798736</v>
      </c>
      <c r="I20" s="7">
        <v>313387193288</v>
      </c>
      <c r="J20" s="7">
        <v>674176387075</v>
      </c>
      <c r="K20" s="7">
        <v>181</v>
      </c>
      <c r="L20" s="7">
        <v>9677752680</v>
      </c>
      <c r="M20" s="7">
        <v>36702247715</v>
      </c>
      <c r="N20">
        <f t="shared" si="0"/>
        <v>69.662493904008301</v>
      </c>
    </row>
    <row r="21" spans="1:14" x14ac:dyDescent="0.25">
      <c r="A21" s="16"/>
      <c r="B21" s="16"/>
      <c r="C21" s="15"/>
      <c r="D21">
        <v>2022</v>
      </c>
      <c r="E21" t="s">
        <v>42</v>
      </c>
      <c r="F21" s="6">
        <v>45015</v>
      </c>
      <c r="G21" s="7">
        <v>811603660216</v>
      </c>
      <c r="H21" s="7">
        <v>987563580363</v>
      </c>
      <c r="I21" s="7">
        <v>142744113133</v>
      </c>
      <c r="J21" s="7">
        <v>668859660216</v>
      </c>
      <c r="K21" s="7">
        <v>103</v>
      </c>
      <c r="L21" s="7">
        <v>9677752680</v>
      </c>
      <c r="M21" s="7">
        <v>21068111272</v>
      </c>
      <c r="N21">
        <f t="shared" si="0"/>
        <v>69.113117717738575</v>
      </c>
    </row>
    <row r="22" spans="1:14" ht="31.5" customHeight="1" x14ac:dyDescent="0.25">
      <c r="A22" s="16">
        <v>6</v>
      </c>
      <c r="B22" s="16" t="s">
        <v>14</v>
      </c>
      <c r="C22" s="15" t="s">
        <v>15</v>
      </c>
      <c r="D22">
        <v>2019</v>
      </c>
      <c r="E22" s="2" t="s">
        <v>44</v>
      </c>
      <c r="F22" s="6">
        <v>45005</v>
      </c>
      <c r="G22" s="7">
        <v>38709314</v>
      </c>
      <c r="H22" s="7">
        <v>34367153</v>
      </c>
      <c r="I22" s="7">
        <v>12038210</v>
      </c>
      <c r="J22" s="7">
        <v>26671104</v>
      </c>
      <c r="K22" s="7">
        <v>11150</v>
      </c>
      <c r="L22" s="7">
        <v>11661908000</v>
      </c>
      <c r="M22" s="7">
        <v>5360029</v>
      </c>
      <c r="N22">
        <f t="shared" si="0"/>
        <v>2.2870274744064179E-3</v>
      </c>
    </row>
    <row r="23" spans="1:14" ht="25.5" customHeight="1" x14ac:dyDescent="0.25">
      <c r="A23" s="16"/>
      <c r="B23" s="16"/>
      <c r="C23" s="15"/>
      <c r="D23">
        <v>2020</v>
      </c>
      <c r="E23" s="2" t="s">
        <v>44</v>
      </c>
      <c r="F23" s="6">
        <v>45004</v>
      </c>
      <c r="G23" s="7">
        <v>103502626</v>
      </c>
      <c r="H23" s="7">
        <v>38709314</v>
      </c>
      <c r="I23" s="7">
        <v>52842783</v>
      </c>
      <c r="J23" s="7">
        <v>50659843</v>
      </c>
      <c r="K23" s="7">
        <v>9575</v>
      </c>
      <c r="L23" s="7">
        <v>11661908000</v>
      </c>
      <c r="M23" s="7">
        <v>7418574</v>
      </c>
      <c r="N23">
        <f t="shared" si="0"/>
        <v>4.3440441306859907E-3</v>
      </c>
    </row>
    <row r="24" spans="1:14" ht="26.25" customHeight="1" x14ac:dyDescent="0.25">
      <c r="A24" s="16"/>
      <c r="B24" s="16"/>
      <c r="C24" s="15"/>
      <c r="D24">
        <v>2021</v>
      </c>
      <c r="E24" s="8" t="s">
        <v>44</v>
      </c>
      <c r="F24" s="6">
        <v>45014</v>
      </c>
      <c r="G24" s="7">
        <v>118015311</v>
      </c>
      <c r="H24" s="7">
        <v>103502626</v>
      </c>
      <c r="I24" s="7">
        <v>63074704</v>
      </c>
      <c r="J24" s="7">
        <v>54940607</v>
      </c>
      <c r="K24" s="7">
        <v>8700</v>
      </c>
      <c r="L24" s="7">
        <v>11661908000</v>
      </c>
      <c r="M24" s="7">
        <v>7911943</v>
      </c>
      <c r="N24">
        <f t="shared" si="0"/>
        <v>4.7111164828259663E-3</v>
      </c>
    </row>
    <row r="25" spans="1:14" ht="30" x14ac:dyDescent="0.25">
      <c r="A25" s="16"/>
      <c r="B25" s="16"/>
      <c r="C25" s="15"/>
      <c r="D25">
        <v>2022</v>
      </c>
      <c r="E25" s="8" t="s">
        <v>44</v>
      </c>
      <c r="F25" s="6">
        <v>45008</v>
      </c>
      <c r="G25" s="7">
        <v>115305536</v>
      </c>
      <c r="H25" s="7">
        <v>118015311</v>
      </c>
      <c r="I25" s="7">
        <v>57832529</v>
      </c>
      <c r="J25" s="7">
        <v>57473007</v>
      </c>
      <c r="K25" s="7">
        <v>10000</v>
      </c>
      <c r="L25" s="7">
        <v>11661908000</v>
      </c>
      <c r="M25" s="7">
        <v>5722194</v>
      </c>
      <c r="N25">
        <f t="shared" si="0"/>
        <v>4.928267912935002E-3</v>
      </c>
    </row>
    <row r="26" spans="1:14" ht="22.5" customHeight="1" x14ac:dyDescent="0.25">
      <c r="A26" s="16">
        <v>7</v>
      </c>
      <c r="B26" s="16" t="s">
        <v>16</v>
      </c>
      <c r="C26" s="15" t="s">
        <v>17</v>
      </c>
      <c r="D26">
        <v>2019</v>
      </c>
      <c r="E26" t="s">
        <v>44</v>
      </c>
      <c r="F26" s="6">
        <v>45005</v>
      </c>
      <c r="G26" s="7">
        <v>96198559</v>
      </c>
      <c r="H26" s="7">
        <v>96537796</v>
      </c>
      <c r="I26" s="7">
        <v>41996071</v>
      </c>
      <c r="J26" s="7">
        <v>54202488</v>
      </c>
      <c r="K26" s="7">
        <v>7925</v>
      </c>
      <c r="L26" s="7">
        <v>8780426500</v>
      </c>
      <c r="M26" s="7">
        <v>5902729</v>
      </c>
      <c r="N26">
        <f t="shared" si="0"/>
        <v>6.1731042336041425E-3</v>
      </c>
    </row>
    <row r="27" spans="1:14" ht="32.25" customHeight="1" x14ac:dyDescent="0.25">
      <c r="A27" s="16"/>
      <c r="B27" s="16"/>
      <c r="C27" s="15"/>
      <c r="D27">
        <v>2020</v>
      </c>
      <c r="E27" s="8" t="s">
        <v>44</v>
      </c>
      <c r="F27" s="6">
        <v>45004</v>
      </c>
      <c r="G27" s="7">
        <v>163011780</v>
      </c>
      <c r="H27" s="7">
        <v>96198559</v>
      </c>
      <c r="I27" s="7">
        <v>83357830</v>
      </c>
      <c r="J27" s="7">
        <v>79653950</v>
      </c>
      <c r="K27" s="7">
        <v>6850</v>
      </c>
      <c r="L27" s="7">
        <v>8780426500</v>
      </c>
      <c r="M27" s="7">
        <v>8752066</v>
      </c>
      <c r="N27">
        <f t="shared" si="0"/>
        <v>9.0717631996577834E-3</v>
      </c>
    </row>
    <row r="28" spans="1:14" ht="30" x14ac:dyDescent="0.25">
      <c r="A28" s="16"/>
      <c r="B28" s="16"/>
      <c r="C28" s="15"/>
      <c r="D28">
        <v>2021</v>
      </c>
      <c r="E28" s="8" t="s">
        <v>44</v>
      </c>
      <c r="F28" s="6">
        <v>45014</v>
      </c>
      <c r="G28" s="7">
        <v>179271840</v>
      </c>
      <c r="H28" s="7">
        <v>163011780</v>
      </c>
      <c r="I28" s="7">
        <v>92285331</v>
      </c>
      <c r="J28" s="7">
        <v>86986509</v>
      </c>
      <c r="K28" s="7">
        <v>6325</v>
      </c>
      <c r="L28" s="7">
        <v>878026500</v>
      </c>
      <c r="M28" s="7">
        <v>11229695</v>
      </c>
      <c r="N28">
        <f t="shared" si="0"/>
        <v>9.9070482496826692E-2</v>
      </c>
    </row>
    <row r="29" spans="1:14" ht="30" x14ac:dyDescent="0.25">
      <c r="A29" s="16"/>
      <c r="B29" s="16"/>
      <c r="C29" s="15"/>
      <c r="D29">
        <v>2022</v>
      </c>
      <c r="E29" s="9" t="s">
        <v>44</v>
      </c>
      <c r="F29" s="6">
        <v>45008</v>
      </c>
      <c r="G29" s="7">
        <v>180433300</v>
      </c>
      <c r="H29" s="7">
        <v>179271840</v>
      </c>
      <c r="I29" s="7">
        <v>86810262</v>
      </c>
      <c r="J29" s="7">
        <v>93623038</v>
      </c>
      <c r="K29" s="7">
        <v>6725</v>
      </c>
      <c r="L29" s="7">
        <v>8780426500</v>
      </c>
      <c r="M29" s="7">
        <v>9192569</v>
      </c>
      <c r="N29">
        <f t="shared" si="0"/>
        <v>1.0662698218588812E-2</v>
      </c>
    </row>
    <row r="30" spans="1:14" x14ac:dyDescent="0.25">
      <c r="A30" s="16">
        <v>8</v>
      </c>
      <c r="B30" s="16" t="s">
        <v>18</v>
      </c>
      <c r="C30" s="15" t="s">
        <v>19</v>
      </c>
      <c r="D30">
        <v>2019</v>
      </c>
      <c r="E30" s="8" t="s">
        <v>42</v>
      </c>
      <c r="F30" s="6">
        <v>45073</v>
      </c>
      <c r="G30" s="7">
        <v>2881563083954</v>
      </c>
      <c r="H30" s="7">
        <v>2631189819030</v>
      </c>
      <c r="I30" s="7">
        <v>733556075974</v>
      </c>
      <c r="J30" s="7">
        <v>2148007007980</v>
      </c>
      <c r="K30" s="7">
        <v>4500</v>
      </c>
      <c r="L30" s="7">
        <v>1310000000</v>
      </c>
      <c r="M30" s="7">
        <v>482590522840</v>
      </c>
      <c r="N30">
        <f t="shared" si="0"/>
        <v>1639.700006091603</v>
      </c>
    </row>
    <row r="31" spans="1:14" ht="15" customHeight="1" x14ac:dyDescent="0.25">
      <c r="A31" s="16"/>
      <c r="B31" s="16"/>
      <c r="C31" s="15"/>
      <c r="D31">
        <v>2020</v>
      </c>
      <c r="E31" s="8" t="s">
        <v>46</v>
      </c>
      <c r="F31" s="6">
        <v>45073</v>
      </c>
      <c r="G31" s="7">
        <v>3448995059882</v>
      </c>
      <c r="H31" s="7">
        <v>2881563083954</v>
      </c>
      <c r="I31" s="7">
        <v>775696860738</v>
      </c>
      <c r="J31" s="7">
        <v>2673298199144</v>
      </c>
      <c r="K31" s="7">
        <v>9500</v>
      </c>
      <c r="L31" s="7">
        <v>1310000000</v>
      </c>
      <c r="M31" s="7">
        <v>628628879549</v>
      </c>
      <c r="N31">
        <f t="shared" si="0"/>
        <v>2040.6856482015266</v>
      </c>
    </row>
    <row r="32" spans="1:14" x14ac:dyDescent="0.25">
      <c r="A32" s="16"/>
      <c r="B32" s="16"/>
      <c r="C32" s="15"/>
      <c r="D32">
        <v>2021</v>
      </c>
      <c r="E32" t="s">
        <v>42</v>
      </c>
      <c r="F32" s="6">
        <v>45055</v>
      </c>
      <c r="G32" s="7">
        <v>3919243683748</v>
      </c>
      <c r="H32" s="7">
        <v>3448995059882</v>
      </c>
      <c r="I32" s="7">
        <v>618395061219</v>
      </c>
      <c r="J32" s="7">
        <v>3300848622529</v>
      </c>
      <c r="K32" s="7">
        <v>7550</v>
      </c>
      <c r="L32" s="7">
        <v>1310000000</v>
      </c>
      <c r="M32" s="7">
        <v>617573766863</v>
      </c>
      <c r="N32">
        <f t="shared" si="0"/>
        <v>2519.7317729229007</v>
      </c>
    </row>
    <row r="33" spans="1:14" x14ac:dyDescent="0.25">
      <c r="A33" s="16"/>
      <c r="B33" s="16"/>
      <c r="C33" s="15"/>
      <c r="D33">
        <v>2022</v>
      </c>
      <c r="E33" t="s">
        <v>42</v>
      </c>
      <c r="F33" s="6">
        <v>45044</v>
      </c>
      <c r="G33" s="7">
        <v>4590737849889</v>
      </c>
      <c r="H33" s="7">
        <v>3919243683748</v>
      </c>
      <c r="I33" s="7">
        <v>662339075974</v>
      </c>
      <c r="J33" s="7">
        <v>3928398773915</v>
      </c>
      <c r="K33" s="7">
        <v>7650</v>
      </c>
      <c r="L33" s="7">
        <v>1310000000</v>
      </c>
      <c r="M33" s="7">
        <v>624524005786</v>
      </c>
      <c r="N33">
        <f t="shared" si="0"/>
        <v>2998.7776900114504</v>
      </c>
    </row>
    <row r="34" spans="1:14" x14ac:dyDescent="0.25">
      <c r="A34" s="16">
        <v>9</v>
      </c>
      <c r="B34" s="16" t="s">
        <v>20</v>
      </c>
      <c r="C34" s="15" t="s">
        <v>21</v>
      </c>
      <c r="D34">
        <v>2019</v>
      </c>
      <c r="E34" t="s">
        <v>42</v>
      </c>
      <c r="F34" s="6">
        <v>45068</v>
      </c>
      <c r="G34" s="7">
        <v>663313386673</v>
      </c>
      <c r="H34" s="7">
        <v>536474210503</v>
      </c>
      <c r="I34" s="7">
        <v>230619409786</v>
      </c>
      <c r="J34" s="7">
        <v>435693976887</v>
      </c>
      <c r="K34" s="7">
        <v>940</v>
      </c>
      <c r="L34" s="7">
        <v>1500000000</v>
      </c>
      <c r="M34" s="7">
        <v>98693241870</v>
      </c>
      <c r="N34">
        <f t="shared" si="0"/>
        <v>290.46265125799999</v>
      </c>
    </row>
    <row r="35" spans="1:14" ht="15" customHeight="1" x14ac:dyDescent="0.25">
      <c r="A35" s="16"/>
      <c r="B35" s="16"/>
      <c r="C35" s="15"/>
      <c r="D35">
        <v>2020</v>
      </c>
      <c r="E35" t="s">
        <v>42</v>
      </c>
      <c r="F35" s="6">
        <v>45068</v>
      </c>
      <c r="G35" s="7">
        <v>674806910037</v>
      </c>
      <c r="H35" s="7">
        <v>663313386673</v>
      </c>
      <c r="I35" s="7">
        <v>233905945919</v>
      </c>
      <c r="J35" s="7">
        <v>440900964118</v>
      </c>
      <c r="K35" s="7">
        <v>1355</v>
      </c>
      <c r="L35" s="7">
        <v>1500000000</v>
      </c>
      <c r="M35" s="7">
        <v>121000016429</v>
      </c>
      <c r="N35">
        <f t="shared" si="0"/>
        <v>293.93397607866666</v>
      </c>
    </row>
    <row r="36" spans="1:14" x14ac:dyDescent="0.25">
      <c r="A36" s="16"/>
      <c r="B36" s="16"/>
      <c r="C36" s="15"/>
      <c r="D36">
        <v>2021</v>
      </c>
      <c r="E36" t="s">
        <v>42</v>
      </c>
      <c r="F36" s="6">
        <v>44986</v>
      </c>
      <c r="G36" s="7">
        <v>767726284113</v>
      </c>
      <c r="H36" s="7">
        <v>674806910037</v>
      </c>
      <c r="I36" s="7">
        <v>181900755126</v>
      </c>
      <c r="J36" s="7">
        <v>585825528987</v>
      </c>
      <c r="K36" s="7">
        <v>1185</v>
      </c>
      <c r="L36" s="7">
        <v>1500000000</v>
      </c>
      <c r="M36" s="7">
        <v>144700268968</v>
      </c>
      <c r="N36">
        <f t="shared" si="0"/>
        <v>390.55035265800001</v>
      </c>
    </row>
    <row r="37" spans="1:14" x14ac:dyDescent="0.25">
      <c r="A37" s="16"/>
      <c r="B37" s="16"/>
      <c r="C37" s="15"/>
      <c r="D37">
        <v>2022</v>
      </c>
      <c r="E37" t="s">
        <v>42</v>
      </c>
      <c r="F37" s="6">
        <v>44985</v>
      </c>
      <c r="G37" s="7">
        <v>860100358989</v>
      </c>
      <c r="H37" s="7">
        <v>767726284113</v>
      </c>
      <c r="I37" s="7">
        <v>156594539652</v>
      </c>
      <c r="J37" s="7">
        <v>703505819337</v>
      </c>
      <c r="K37" s="7">
        <v>1430</v>
      </c>
      <c r="L37" s="7">
        <v>1500000000</v>
      </c>
      <c r="M37" s="7">
        <v>117370750383</v>
      </c>
      <c r="N37">
        <f t="shared" si="0"/>
        <v>469.00387955799999</v>
      </c>
    </row>
    <row r="38" spans="1:14" x14ac:dyDescent="0.25">
      <c r="A38" s="16">
        <v>10</v>
      </c>
      <c r="B38" s="16" t="s">
        <v>22</v>
      </c>
      <c r="C38" s="15" t="s">
        <v>23</v>
      </c>
      <c r="D38">
        <v>2019</v>
      </c>
      <c r="E38" t="s">
        <v>42</v>
      </c>
      <c r="F38" s="6">
        <v>45040</v>
      </c>
      <c r="G38" s="7">
        <v>1057529235966</v>
      </c>
      <c r="H38" s="7">
        <v>1004275813783</v>
      </c>
      <c r="I38" s="7">
        <v>64836341000</v>
      </c>
      <c r="J38" s="7">
        <v>935529483851</v>
      </c>
      <c r="K38" s="7">
        <v>374</v>
      </c>
      <c r="L38" s="7">
        <v>5885000000</v>
      </c>
      <c r="M38" s="7">
        <v>76758829457</v>
      </c>
      <c r="N38">
        <f t="shared" si="0"/>
        <v>158.96847644027187</v>
      </c>
    </row>
    <row r="39" spans="1:14" ht="15" customHeight="1" x14ac:dyDescent="0.25">
      <c r="A39" s="16"/>
      <c r="B39" s="16"/>
      <c r="C39" s="15"/>
      <c r="D39">
        <v>2020</v>
      </c>
      <c r="E39" t="s">
        <v>42</v>
      </c>
      <c r="F39" s="6">
        <v>45011</v>
      </c>
      <c r="G39" s="7">
        <v>1086873666641</v>
      </c>
      <c r="H39" s="7">
        <v>1057529235966</v>
      </c>
      <c r="I39" s="7">
        <v>68496672000</v>
      </c>
      <c r="J39" s="7">
        <v>961711929701</v>
      </c>
      <c r="K39" s="7">
        <v>302</v>
      </c>
      <c r="L39" s="7">
        <v>5885000000</v>
      </c>
      <c r="M39" s="7">
        <v>44045828312</v>
      </c>
      <c r="N39">
        <f t="shared" si="0"/>
        <v>163.41749017858965</v>
      </c>
    </row>
    <row r="40" spans="1:14" x14ac:dyDescent="0.25">
      <c r="A40" s="16"/>
      <c r="B40" s="16"/>
      <c r="C40" s="15"/>
      <c r="D40">
        <v>2021</v>
      </c>
      <c r="E40" t="s">
        <v>42</v>
      </c>
      <c r="F40" s="6">
        <v>45010</v>
      </c>
      <c r="G40" s="7">
        <v>1146235578463</v>
      </c>
      <c r="H40" s="7">
        <v>1086873666641</v>
      </c>
      <c r="I40" s="7">
        <v>55454376000</v>
      </c>
      <c r="J40" s="7">
        <v>1026449179891</v>
      </c>
      <c r="K40" s="7">
        <v>290</v>
      </c>
      <c r="L40" s="7">
        <v>5885000000</v>
      </c>
      <c r="M40" s="7">
        <v>99278807290</v>
      </c>
      <c r="N40">
        <f t="shared" si="0"/>
        <v>174.41787253882754</v>
      </c>
    </row>
    <row r="41" spans="1:14" x14ac:dyDescent="0.25">
      <c r="A41" s="16"/>
      <c r="B41" s="16"/>
      <c r="C41" s="15"/>
      <c r="D41">
        <v>2022</v>
      </c>
      <c r="E41" t="s">
        <v>42</v>
      </c>
      <c r="F41" s="6">
        <v>45015</v>
      </c>
      <c r="G41" s="7">
        <v>1074777460412</v>
      </c>
      <c r="H41" s="7">
        <v>1146235578463</v>
      </c>
      <c r="I41" s="7">
        <v>60911639000</v>
      </c>
      <c r="J41" s="7">
        <v>941454031015</v>
      </c>
      <c r="K41" s="7">
        <v>306</v>
      </c>
      <c r="L41" s="7">
        <v>5885000000</v>
      </c>
      <c r="M41" s="7">
        <v>121257336904</v>
      </c>
      <c r="N41">
        <f t="shared" si="0"/>
        <v>159.97519643415464</v>
      </c>
    </row>
    <row r="42" spans="1:14" x14ac:dyDescent="0.25">
      <c r="A42" s="16">
        <v>11</v>
      </c>
      <c r="B42" s="16" t="s">
        <v>24</v>
      </c>
      <c r="C42" s="15" t="s">
        <v>25</v>
      </c>
      <c r="D42">
        <v>2019</v>
      </c>
      <c r="E42" t="s">
        <v>42</v>
      </c>
      <c r="F42" s="6">
        <v>45054</v>
      </c>
      <c r="G42" s="7">
        <v>5063067672414</v>
      </c>
      <c r="H42" s="7">
        <v>4212408305683</v>
      </c>
      <c r="I42" s="7">
        <v>2297546907499</v>
      </c>
      <c r="J42" s="7">
        <v>5063067672414</v>
      </c>
      <c r="K42" s="7">
        <v>302</v>
      </c>
      <c r="L42" s="7">
        <v>7379580291</v>
      </c>
      <c r="M42" s="7">
        <v>435766359480</v>
      </c>
      <c r="N42">
        <f t="shared" si="0"/>
        <v>686.09154894470407</v>
      </c>
    </row>
    <row r="43" spans="1:14" ht="15" customHeight="1" x14ac:dyDescent="0.25">
      <c r="A43" s="16"/>
      <c r="B43" s="16"/>
      <c r="C43" s="15"/>
      <c r="D43">
        <v>2020</v>
      </c>
      <c r="E43" t="s">
        <v>42</v>
      </c>
      <c r="F43" s="6">
        <v>45056</v>
      </c>
      <c r="G43" s="7">
        <v>6670943518686</v>
      </c>
      <c r="H43" s="7">
        <v>5063067672414</v>
      </c>
      <c r="I43" s="7">
        <v>3713983005151</v>
      </c>
      <c r="J43" s="7">
        <v>6670943518686</v>
      </c>
      <c r="K43" s="7">
        <v>254</v>
      </c>
      <c r="L43" s="7">
        <v>7379580291</v>
      </c>
      <c r="M43" s="7">
        <v>245103761907</v>
      </c>
      <c r="N43">
        <f t="shared" si="0"/>
        <v>903.97329599106877</v>
      </c>
    </row>
    <row r="44" spans="1:14" x14ac:dyDescent="0.25">
      <c r="A44" s="16"/>
      <c r="B44" s="16"/>
      <c r="C44" s="15"/>
      <c r="D44">
        <v>2021</v>
      </c>
      <c r="E44" t="s">
        <v>42</v>
      </c>
      <c r="F44" s="6">
        <v>44989</v>
      </c>
      <c r="G44" s="7">
        <v>6766602280143</v>
      </c>
      <c r="H44" s="7">
        <v>6670943518686</v>
      </c>
      <c r="I44" s="7">
        <v>3724365876731</v>
      </c>
      <c r="J44" s="7">
        <v>6766602280143</v>
      </c>
      <c r="K44" s="7">
        <v>525</v>
      </c>
      <c r="L44" s="7">
        <v>36897901455</v>
      </c>
      <c r="M44" s="7">
        <v>492637672186</v>
      </c>
      <c r="N44">
        <f t="shared" si="0"/>
        <v>183.38718499737507</v>
      </c>
    </row>
    <row r="45" spans="1:14" x14ac:dyDescent="0.25">
      <c r="A45" s="16"/>
      <c r="B45" s="16"/>
      <c r="C45" s="15"/>
      <c r="D45">
        <v>2022</v>
      </c>
      <c r="E45" t="s">
        <v>42</v>
      </c>
      <c r="F45" s="6">
        <v>44984</v>
      </c>
      <c r="G45" s="7">
        <v>7327371934290</v>
      </c>
      <c r="H45" s="7">
        <v>6766602280143</v>
      </c>
      <c r="I45" s="7">
        <v>3975927432106</v>
      </c>
      <c r="J45" s="7">
        <v>3351444502290</v>
      </c>
      <c r="K45" s="7">
        <v>525</v>
      </c>
      <c r="L45" s="7">
        <v>36897901455</v>
      </c>
      <c r="M45" s="7">
        <v>521714035585</v>
      </c>
      <c r="N45">
        <f t="shared" si="0"/>
        <v>90.830219880590221</v>
      </c>
    </row>
    <row r="46" spans="1:14" x14ac:dyDescent="0.25">
      <c r="A46" s="16">
        <v>12</v>
      </c>
      <c r="B46" s="16" t="s">
        <v>26</v>
      </c>
      <c r="C46" s="15" t="s">
        <v>27</v>
      </c>
      <c r="D46">
        <v>2019</v>
      </c>
      <c r="E46" t="s">
        <v>42</v>
      </c>
      <c r="F46" s="6">
        <v>45015</v>
      </c>
      <c r="G46" s="7">
        <v>19037918806473</v>
      </c>
      <c r="H46" s="7">
        <v>17591706426634</v>
      </c>
      <c r="I46" s="7">
        <v>9125978611155</v>
      </c>
      <c r="J46" s="7">
        <v>9911940195318</v>
      </c>
      <c r="K46" s="7">
        <v>2050</v>
      </c>
      <c r="L46" s="7">
        <v>22358699725</v>
      </c>
      <c r="M46" s="7">
        <v>2051404206764</v>
      </c>
      <c r="N46">
        <f t="shared" si="0"/>
        <v>443.31469706331501</v>
      </c>
    </row>
    <row r="47" spans="1:14" ht="15" customHeight="1" x14ac:dyDescent="0.25">
      <c r="A47" s="16"/>
      <c r="B47" s="16"/>
      <c r="C47" s="15"/>
      <c r="D47">
        <v>2020</v>
      </c>
      <c r="E47" t="s">
        <v>42</v>
      </c>
      <c r="F47" s="6">
        <v>45015</v>
      </c>
      <c r="G47" s="7">
        <v>19777500514550</v>
      </c>
      <c r="H47" s="7">
        <v>19037918806473</v>
      </c>
      <c r="I47" s="7">
        <v>8506032464592</v>
      </c>
      <c r="J47" s="7">
        <v>11271468049958</v>
      </c>
      <c r="K47" s="7">
        <v>2710</v>
      </c>
      <c r="L47" s="7">
        <v>22358699725</v>
      </c>
      <c r="M47" s="7">
        <v>2098168514645</v>
      </c>
      <c r="N47">
        <f t="shared" si="0"/>
        <v>504.12001541194275</v>
      </c>
    </row>
    <row r="48" spans="1:14" x14ac:dyDescent="0.25">
      <c r="A48" s="16"/>
      <c r="B48" s="16"/>
      <c r="C48" s="15"/>
      <c r="D48">
        <v>2021</v>
      </c>
      <c r="E48" t="s">
        <v>42</v>
      </c>
      <c r="F48" s="6">
        <v>45015</v>
      </c>
      <c r="G48" s="7">
        <v>19917653265528</v>
      </c>
      <c r="H48" s="7">
        <v>19777500514550</v>
      </c>
      <c r="I48" s="7">
        <v>8557621869393</v>
      </c>
      <c r="J48" s="7">
        <v>11360031396135</v>
      </c>
      <c r="K48" s="7">
        <v>2040</v>
      </c>
      <c r="L48" s="7">
        <v>22358699725</v>
      </c>
      <c r="M48" s="7">
        <v>1211052647953</v>
      </c>
      <c r="N48">
        <f t="shared" si="0"/>
        <v>508.08103941004111</v>
      </c>
    </row>
    <row r="49" spans="1:14" x14ac:dyDescent="0.25">
      <c r="A49" s="16"/>
      <c r="B49" s="16"/>
      <c r="C49" s="15"/>
      <c r="D49">
        <v>2022</v>
      </c>
      <c r="E49" t="s">
        <v>42</v>
      </c>
      <c r="F49" s="6">
        <v>45014</v>
      </c>
      <c r="G49" s="7">
        <v>22276160695411</v>
      </c>
      <c r="H49" s="7">
        <v>19917653265528</v>
      </c>
      <c r="I49" s="7">
        <v>9441466604896</v>
      </c>
      <c r="J49" s="7">
        <v>12834694090515</v>
      </c>
      <c r="K49" s="7">
        <v>2500</v>
      </c>
      <c r="L49" s="7">
        <v>22358699725</v>
      </c>
      <c r="M49" s="7">
        <v>1970064538149</v>
      </c>
      <c r="N49">
        <f t="shared" si="0"/>
        <v>574.03580030926867</v>
      </c>
    </row>
    <row r="50" spans="1:14" x14ac:dyDescent="0.25">
      <c r="A50" s="16">
        <v>13</v>
      </c>
      <c r="B50" s="16" t="s">
        <v>28</v>
      </c>
      <c r="C50" s="15" t="s">
        <v>29</v>
      </c>
      <c r="D50">
        <v>2019</v>
      </c>
      <c r="E50" t="s">
        <v>42</v>
      </c>
      <c r="F50" s="6">
        <v>44985</v>
      </c>
      <c r="G50" s="7">
        <v>4682083844951</v>
      </c>
      <c r="H50" s="7">
        <v>4393810380883</v>
      </c>
      <c r="I50" s="7">
        <v>1589486465854</v>
      </c>
      <c r="J50" s="7">
        <v>3092597379097</v>
      </c>
      <c r="K50" s="7">
        <v>1300</v>
      </c>
      <c r="L50" s="7">
        <v>6186488888</v>
      </c>
      <c r="M50" s="7">
        <v>236518557420</v>
      </c>
      <c r="N50">
        <f t="shared" si="0"/>
        <v>499.89540676226619</v>
      </c>
    </row>
    <row r="51" spans="1:14" ht="15" customHeight="1" x14ac:dyDescent="0.25">
      <c r="A51" s="16"/>
      <c r="B51" s="16"/>
      <c r="C51" s="15"/>
      <c r="D51">
        <v>2020</v>
      </c>
      <c r="E51" t="s">
        <v>42</v>
      </c>
      <c r="F51" s="6">
        <v>45014</v>
      </c>
      <c r="G51" s="7">
        <v>4452166671985</v>
      </c>
      <c r="H51" s="7">
        <v>4682083844951</v>
      </c>
      <c r="I51" s="7">
        <v>1224495624254</v>
      </c>
      <c r="J51" s="7">
        <v>3227671047731</v>
      </c>
      <c r="K51" s="7">
        <v>1360</v>
      </c>
      <c r="L51" s="7">
        <v>6186488888</v>
      </c>
      <c r="M51" s="7">
        <v>168610282478</v>
      </c>
      <c r="N51">
        <f t="shared" si="0"/>
        <v>521.72906250454093</v>
      </c>
    </row>
    <row r="52" spans="1:14" x14ac:dyDescent="0.25">
      <c r="A52" s="16"/>
      <c r="B52" s="16"/>
      <c r="C52" s="15"/>
      <c r="D52">
        <v>2021</v>
      </c>
      <c r="E52" t="s">
        <v>42</v>
      </c>
      <c r="F52" s="6">
        <v>44987</v>
      </c>
      <c r="G52" s="7">
        <v>4191284422677</v>
      </c>
      <c r="H52" s="7">
        <v>4452166671985</v>
      </c>
      <c r="I52" s="7">
        <v>1321693219911</v>
      </c>
      <c r="J52" s="7">
        <v>2869591202766</v>
      </c>
      <c r="K52" s="7">
        <v>1360</v>
      </c>
      <c r="L52" s="7">
        <v>6186488888</v>
      </c>
      <c r="M52" s="7">
        <v>283602993676</v>
      </c>
      <c r="N52">
        <f t="shared" si="0"/>
        <v>463.84811396528607</v>
      </c>
    </row>
    <row r="53" spans="1:14" x14ac:dyDescent="0.25">
      <c r="A53" s="16"/>
      <c r="B53" s="16"/>
      <c r="C53" s="15"/>
      <c r="D53">
        <v>2022</v>
      </c>
      <c r="E53" t="s">
        <v>42</v>
      </c>
      <c r="F53" s="6">
        <v>44985</v>
      </c>
      <c r="G53" s="7">
        <v>4130321616083</v>
      </c>
      <c r="H53" s="7">
        <v>4191284422677</v>
      </c>
      <c r="I53" s="7">
        <v>1449163077319</v>
      </c>
      <c r="J53" s="7">
        <v>2681168538764</v>
      </c>
      <c r="K53" s="7">
        <v>1320</v>
      </c>
      <c r="L53" s="7">
        <v>6186488888</v>
      </c>
      <c r="M53" s="7">
        <v>432247722254</v>
      </c>
      <c r="N53">
        <f t="shared" si="0"/>
        <v>433.39098918688626</v>
      </c>
    </row>
    <row r="54" spans="1:14" ht="37.5" customHeight="1" x14ac:dyDescent="0.25">
      <c r="A54" s="16">
        <v>14</v>
      </c>
      <c r="B54" s="16" t="s">
        <v>30</v>
      </c>
      <c r="C54" s="15" t="s">
        <v>31</v>
      </c>
      <c r="D54">
        <v>2019</v>
      </c>
      <c r="E54" s="8" t="s">
        <v>44</v>
      </c>
      <c r="F54" s="6">
        <v>45005</v>
      </c>
      <c r="G54" s="7">
        <v>6608422</v>
      </c>
      <c r="H54" s="7">
        <v>5555871</v>
      </c>
      <c r="I54" s="7">
        <v>953283</v>
      </c>
      <c r="J54" s="7">
        <v>5655139</v>
      </c>
      <c r="K54" s="7">
        <v>1680</v>
      </c>
      <c r="L54" s="7">
        <v>11553528000</v>
      </c>
      <c r="M54" s="7">
        <v>1035865</v>
      </c>
      <c r="N54">
        <f t="shared" si="0"/>
        <v>4.8947291251641922E-4</v>
      </c>
    </row>
    <row r="55" spans="1:14" ht="33.75" customHeight="1" x14ac:dyDescent="0.25">
      <c r="A55" s="16"/>
      <c r="B55" s="16"/>
      <c r="C55" s="15"/>
      <c r="D55">
        <v>2020</v>
      </c>
      <c r="E55" s="8" t="s">
        <v>44</v>
      </c>
      <c r="F55" s="6">
        <v>45017</v>
      </c>
      <c r="G55" s="7">
        <v>8754116</v>
      </c>
      <c r="H55" s="7">
        <v>6608422</v>
      </c>
      <c r="I55" s="7">
        <v>3972379</v>
      </c>
      <c r="J55" s="7">
        <v>4781737</v>
      </c>
      <c r="K55" s="7">
        <v>1660</v>
      </c>
      <c r="L55" s="7">
        <v>11553528000</v>
      </c>
      <c r="M55" s="7">
        <v>1109666</v>
      </c>
      <c r="N55">
        <f t="shared" si="0"/>
        <v>4.1387678291860287E-4</v>
      </c>
    </row>
    <row r="56" spans="1:14" ht="42.75" customHeight="1" x14ac:dyDescent="0.25">
      <c r="A56" s="16"/>
      <c r="B56" s="16"/>
      <c r="C56" s="15"/>
      <c r="D56">
        <v>2021</v>
      </c>
      <c r="E56" s="8" t="s">
        <v>44</v>
      </c>
      <c r="F56" s="6">
        <v>45015</v>
      </c>
      <c r="G56" s="7">
        <v>7406856</v>
      </c>
      <c r="H56" s="7">
        <v>8754116</v>
      </c>
      <c r="I56" s="7">
        <v>2268730</v>
      </c>
      <c r="J56" s="7">
        <v>5138126</v>
      </c>
      <c r="K56" s="7">
        <v>1570</v>
      </c>
      <c r="L56" s="7">
        <v>11553528000</v>
      </c>
      <c r="M56" s="7">
        <v>1276793</v>
      </c>
      <c r="N56">
        <f t="shared" si="0"/>
        <v>4.4472355110923692E-4</v>
      </c>
    </row>
    <row r="57" spans="1:14" ht="30" x14ac:dyDescent="0.25">
      <c r="A57" s="16"/>
      <c r="B57" s="16"/>
      <c r="C57" s="15"/>
      <c r="D57">
        <v>2022</v>
      </c>
      <c r="E57" s="8" t="s">
        <v>44</v>
      </c>
      <c r="F57" s="6">
        <v>45015</v>
      </c>
      <c r="G57" s="7">
        <v>7376375</v>
      </c>
      <c r="H57" s="7">
        <v>7406856</v>
      </c>
      <c r="I57" s="7">
        <v>1553696</v>
      </c>
      <c r="J57" s="7">
        <v>5822679</v>
      </c>
      <c r="K57" s="7">
        <v>1475</v>
      </c>
      <c r="L57" s="7">
        <v>11553528000</v>
      </c>
      <c r="M57" s="7">
        <v>965486</v>
      </c>
      <c r="N57">
        <f t="shared" si="0"/>
        <v>5.0397411076512735E-4</v>
      </c>
    </row>
    <row r="58" spans="1:14" ht="30" x14ac:dyDescent="0.25">
      <c r="A58" s="16">
        <v>15</v>
      </c>
      <c r="B58" s="16" t="s">
        <v>32</v>
      </c>
      <c r="C58" s="15" t="s">
        <v>33</v>
      </c>
      <c r="D58">
        <v>2019</v>
      </c>
      <c r="E58" s="8" t="s">
        <v>44</v>
      </c>
      <c r="F58" s="6">
        <v>45012</v>
      </c>
      <c r="G58" s="7">
        <v>822375</v>
      </c>
      <c r="H58" s="7">
        <v>881275</v>
      </c>
      <c r="I58" s="7">
        <v>254438</v>
      </c>
      <c r="J58" s="7">
        <v>567937</v>
      </c>
      <c r="K58" s="7">
        <v>1045</v>
      </c>
      <c r="L58" s="7">
        <v>589896800</v>
      </c>
      <c r="M58" s="7">
        <v>83885</v>
      </c>
      <c r="N58">
        <f t="shared" si="0"/>
        <v>9.6277348851527933E-4</v>
      </c>
    </row>
    <row r="59" spans="1:14" ht="31.5" customHeight="1" x14ac:dyDescent="0.25">
      <c r="A59" s="16"/>
      <c r="B59" s="16"/>
      <c r="C59" s="15"/>
      <c r="D59">
        <v>2020</v>
      </c>
      <c r="E59" s="8" t="s">
        <v>44</v>
      </c>
      <c r="F59" s="6">
        <v>45046</v>
      </c>
      <c r="G59" s="7">
        <v>958791</v>
      </c>
      <c r="H59" s="7">
        <v>822375</v>
      </c>
      <c r="I59" s="7">
        <v>258283</v>
      </c>
      <c r="J59" s="7">
        <v>700508</v>
      </c>
      <c r="K59" s="7">
        <v>1460</v>
      </c>
      <c r="L59" s="7">
        <v>589896800</v>
      </c>
      <c r="M59" s="7">
        <v>135789</v>
      </c>
      <c r="N59">
        <f t="shared" si="0"/>
        <v>1.187509408425338E-3</v>
      </c>
    </row>
    <row r="60" spans="1:14" ht="30" x14ac:dyDescent="0.25">
      <c r="A60" s="16"/>
      <c r="B60" s="16"/>
      <c r="C60" s="15"/>
      <c r="D60">
        <v>2021</v>
      </c>
      <c r="E60" s="8" t="s">
        <v>44</v>
      </c>
      <c r="F60" s="6">
        <v>45015</v>
      </c>
      <c r="G60" s="7">
        <v>1304108</v>
      </c>
      <c r="H60" s="7">
        <v>958791</v>
      </c>
      <c r="I60" s="7">
        <v>334291</v>
      </c>
      <c r="J60" s="7">
        <v>969817</v>
      </c>
      <c r="K60" s="7">
        <v>3290</v>
      </c>
      <c r="L60" s="7">
        <v>589896800</v>
      </c>
      <c r="M60" s="7">
        <v>265758</v>
      </c>
      <c r="N60">
        <f t="shared" si="0"/>
        <v>1.6440451957020279E-3</v>
      </c>
    </row>
    <row r="61" spans="1:14" ht="30" x14ac:dyDescent="0.25">
      <c r="A61" s="16"/>
      <c r="B61" s="16"/>
      <c r="C61" s="15"/>
      <c r="D61">
        <v>2022</v>
      </c>
      <c r="E61" s="8" t="s">
        <v>44</v>
      </c>
      <c r="F61" s="6">
        <v>45015</v>
      </c>
      <c r="G61" s="7">
        <v>1645582</v>
      </c>
      <c r="H61" s="7">
        <v>1304108</v>
      </c>
      <c r="I61" s="7">
        <v>310746</v>
      </c>
      <c r="J61" s="7">
        <v>1334836</v>
      </c>
      <c r="K61" s="7">
        <v>7175</v>
      </c>
      <c r="L61" s="7">
        <v>589896800</v>
      </c>
      <c r="M61" s="7">
        <v>364972</v>
      </c>
      <c r="N61">
        <f t="shared" si="0"/>
        <v>2.2628297017376598E-3</v>
      </c>
    </row>
    <row r="62" spans="1:14" ht="30" x14ac:dyDescent="0.25">
      <c r="A62" s="15">
        <v>16</v>
      </c>
      <c r="B62" s="15" t="s">
        <v>53</v>
      </c>
      <c r="C62" s="15" t="s">
        <v>57</v>
      </c>
      <c r="D62">
        <v>2019</v>
      </c>
      <c r="E62" s="8" t="s">
        <v>44</v>
      </c>
      <c r="F62" s="6">
        <v>45015</v>
      </c>
      <c r="G62" s="7">
        <v>2999767</v>
      </c>
      <c r="H62" s="7">
        <v>3392980</v>
      </c>
      <c r="I62" s="7">
        <v>1714449</v>
      </c>
      <c r="J62" s="7">
        <v>1285318</v>
      </c>
      <c r="K62" s="7">
        <v>103</v>
      </c>
      <c r="L62" s="7">
        <v>4498997362</v>
      </c>
      <c r="M62" s="7">
        <v>64021</v>
      </c>
      <c r="N62">
        <f t="shared" si="0"/>
        <v>2.8568987633916285E-4</v>
      </c>
    </row>
    <row r="63" spans="1:14" ht="30" x14ac:dyDescent="0.25">
      <c r="A63" s="15"/>
      <c r="B63" s="15"/>
      <c r="C63" s="15"/>
      <c r="D63">
        <v>2020</v>
      </c>
      <c r="E63" s="8" t="s">
        <v>44</v>
      </c>
      <c r="F63" s="6">
        <v>45014</v>
      </c>
      <c r="G63" s="7">
        <v>2963007</v>
      </c>
      <c r="H63" s="7">
        <v>2999767</v>
      </c>
      <c r="I63" s="7">
        <v>1640851</v>
      </c>
      <c r="J63" s="7">
        <v>1322156</v>
      </c>
      <c r="K63" s="7">
        <v>99</v>
      </c>
      <c r="L63" s="7">
        <v>4498997362</v>
      </c>
      <c r="M63" s="7">
        <v>67093</v>
      </c>
      <c r="N63">
        <f t="shared" si="0"/>
        <v>2.9387792292730842E-4</v>
      </c>
    </row>
    <row r="64" spans="1:14" ht="30" x14ac:dyDescent="0.25">
      <c r="A64" s="15"/>
      <c r="B64" s="15"/>
      <c r="C64" s="15"/>
      <c r="D64">
        <v>2021</v>
      </c>
      <c r="E64" s="8" t="s">
        <v>44</v>
      </c>
      <c r="F64" s="6">
        <v>45041</v>
      </c>
      <c r="G64" s="7">
        <v>2993218</v>
      </c>
      <c r="H64" s="7">
        <v>2963007</v>
      </c>
      <c r="I64" s="7">
        <v>1605521</v>
      </c>
      <c r="J64" s="7">
        <v>1387697</v>
      </c>
      <c r="K64" s="7">
        <v>179</v>
      </c>
      <c r="L64" s="7">
        <v>4498997362</v>
      </c>
      <c r="M64" s="7">
        <v>91723</v>
      </c>
      <c r="N64">
        <f t="shared" si="0"/>
        <v>3.0844583544790261E-4</v>
      </c>
    </row>
    <row r="65" spans="1:14" ht="30" x14ac:dyDescent="0.25">
      <c r="A65" s="15"/>
      <c r="B65" s="15"/>
      <c r="C65" s="15"/>
      <c r="D65">
        <v>2022</v>
      </c>
      <c r="E65" s="8" t="s">
        <v>44</v>
      </c>
      <c r="F65" s="6">
        <v>45014</v>
      </c>
      <c r="G65" s="7">
        <v>3173651</v>
      </c>
      <c r="H65" s="7">
        <v>2993218</v>
      </c>
      <c r="I65" s="7">
        <v>1728614</v>
      </c>
      <c r="J65" s="7">
        <v>1445037</v>
      </c>
      <c r="K65" s="7">
        <v>226</v>
      </c>
      <c r="L65" s="7">
        <v>4498997362</v>
      </c>
      <c r="M65" s="7">
        <v>93065</v>
      </c>
      <c r="N65">
        <f t="shared" si="0"/>
        <v>3.2119089737754777E-4</v>
      </c>
    </row>
    <row r="66" spans="1:14" x14ac:dyDescent="0.25">
      <c r="A66" s="15">
        <v>17</v>
      </c>
      <c r="B66" s="15" t="s">
        <v>54</v>
      </c>
      <c r="C66" s="15" t="s">
        <v>58</v>
      </c>
      <c r="D66">
        <v>2019</v>
      </c>
      <c r="E66" s="8" t="s">
        <v>42</v>
      </c>
      <c r="F66" s="6">
        <v>45004</v>
      </c>
      <c r="G66" s="7">
        <v>1393079542074</v>
      </c>
      <c r="H66" s="7">
        <v>1168956042706</v>
      </c>
      <c r="I66" s="7">
        <v>261784854240</v>
      </c>
      <c r="J66" s="7">
        <v>1131294696834</v>
      </c>
      <c r="K66" s="7">
        <v>1670</v>
      </c>
      <c r="L66" s="7">
        <v>595000000</v>
      </c>
      <c r="M66" s="7">
        <v>215132249695</v>
      </c>
      <c r="N66">
        <f t="shared" si="0"/>
        <v>1901.3356249310925</v>
      </c>
    </row>
    <row r="67" spans="1:14" x14ac:dyDescent="0.25">
      <c r="A67" s="15"/>
      <c r="B67" s="15"/>
      <c r="C67" s="15"/>
      <c r="D67">
        <v>2020</v>
      </c>
      <c r="E67" s="8" t="s">
        <v>42</v>
      </c>
      <c r="F67" s="6">
        <v>45014</v>
      </c>
      <c r="G67" s="7">
        <v>1566673828068</v>
      </c>
      <c r="H67" s="7">
        <v>1393079542074</v>
      </c>
      <c r="I67" s="7">
        <v>305958833204</v>
      </c>
      <c r="J67" s="7">
        <v>1260714994864</v>
      </c>
      <c r="K67" s="7">
        <v>1785</v>
      </c>
      <c r="L67" s="7">
        <v>595000000</v>
      </c>
      <c r="M67" s="7">
        <v>181812593992</v>
      </c>
      <c r="N67">
        <f t="shared" si="0"/>
        <v>2118.8487308638655</v>
      </c>
    </row>
    <row r="68" spans="1:14" x14ac:dyDescent="0.25">
      <c r="A68" s="15"/>
      <c r="B68" s="15"/>
      <c r="C68" s="15"/>
      <c r="D68">
        <v>2021</v>
      </c>
      <c r="E68" s="8" t="s">
        <v>42</v>
      </c>
      <c r="F68" s="6">
        <v>45014</v>
      </c>
      <c r="G68" s="7">
        <v>1697387196209</v>
      </c>
      <c r="H68" s="7">
        <v>1566673828068</v>
      </c>
      <c r="I68" s="7">
        <v>310020233374</v>
      </c>
      <c r="J68" s="7">
        <v>1387366962835</v>
      </c>
      <c r="K68" s="7">
        <v>1880</v>
      </c>
      <c r="L68" s="7">
        <v>595000000</v>
      </c>
      <c r="M68" s="7">
        <v>187069990085</v>
      </c>
      <c r="N68">
        <f t="shared" si="0"/>
        <v>2331.7091812352942</v>
      </c>
    </row>
    <row r="69" spans="1:14" x14ac:dyDescent="0.25">
      <c r="A69" s="15"/>
      <c r="B69" s="15"/>
      <c r="C69" s="15"/>
      <c r="D69">
        <v>2022</v>
      </c>
      <c r="E69" s="8" t="s">
        <v>42</v>
      </c>
      <c r="F69" s="6">
        <v>45001</v>
      </c>
      <c r="G69" s="7">
        <v>1718287453575</v>
      </c>
      <c r="H69" s="7">
        <v>1697387196209</v>
      </c>
      <c r="I69" s="7">
        <v>168244583827</v>
      </c>
      <c r="J69" s="7">
        <v>1550042869748</v>
      </c>
      <c r="K69" s="7">
        <v>1980</v>
      </c>
      <c r="L69" s="7">
        <v>595000000</v>
      </c>
      <c r="M69" s="7">
        <v>220704543072</v>
      </c>
      <c r="N69">
        <f t="shared" si="0"/>
        <v>2605.1140668033613</v>
      </c>
    </row>
    <row r="70" spans="1:14" ht="30" x14ac:dyDescent="0.25">
      <c r="A70" s="15">
        <v>18</v>
      </c>
      <c r="B70" s="15" t="s">
        <v>55</v>
      </c>
      <c r="C70" s="15" t="s">
        <v>59</v>
      </c>
      <c r="D70">
        <v>2019</v>
      </c>
      <c r="E70" s="8" t="s">
        <v>44</v>
      </c>
      <c r="F70" s="6">
        <v>44978</v>
      </c>
      <c r="G70" s="7">
        <v>2896950</v>
      </c>
      <c r="H70" s="7">
        <v>2889501</v>
      </c>
      <c r="I70" s="7">
        <v>1750943</v>
      </c>
      <c r="J70" s="7">
        <v>1146007</v>
      </c>
      <c r="K70" s="7">
        <v>15500</v>
      </c>
      <c r="L70" s="7">
        <v>2107000000</v>
      </c>
      <c r="M70" s="7">
        <v>1207074</v>
      </c>
      <c r="N70">
        <f t="shared" si="0"/>
        <v>5.4390460370194586E-4</v>
      </c>
    </row>
    <row r="71" spans="1:14" ht="30" x14ac:dyDescent="0.25">
      <c r="A71" s="15"/>
      <c r="B71" s="15"/>
      <c r="C71" s="15"/>
      <c r="D71">
        <v>2020</v>
      </c>
      <c r="E71" s="8" t="s">
        <v>44</v>
      </c>
      <c r="F71" s="6">
        <v>44990</v>
      </c>
      <c r="G71" s="7">
        <v>2907425</v>
      </c>
      <c r="H71" s="7">
        <v>2896950</v>
      </c>
      <c r="I71" s="7">
        <v>1474019</v>
      </c>
      <c r="J71" s="7">
        <v>1433406</v>
      </c>
      <c r="K71" s="7">
        <v>9700</v>
      </c>
      <c r="L71" s="7">
        <v>2107000000</v>
      </c>
      <c r="M71" s="7">
        <v>285617</v>
      </c>
      <c r="N71">
        <f t="shared" si="0"/>
        <v>6.8030659705742757E-4</v>
      </c>
    </row>
    <row r="72" spans="1:14" ht="30" x14ac:dyDescent="0.25">
      <c r="A72" s="15"/>
      <c r="B72" s="15"/>
      <c r="C72" s="15"/>
      <c r="D72">
        <v>2021</v>
      </c>
      <c r="E72" s="8" t="s">
        <v>44</v>
      </c>
      <c r="F72" s="6">
        <v>44982</v>
      </c>
      <c r="G72" s="7">
        <v>2922017</v>
      </c>
      <c r="H72" s="7">
        <v>2907425</v>
      </c>
      <c r="I72" s="7">
        <v>1822860</v>
      </c>
      <c r="J72" s="7">
        <v>1099157</v>
      </c>
      <c r="K72" s="7">
        <v>7800</v>
      </c>
      <c r="L72" s="7">
        <v>2107000000</v>
      </c>
      <c r="M72" s="7">
        <v>665850</v>
      </c>
      <c r="N72">
        <f t="shared" si="0"/>
        <v>5.2166919791172281E-4</v>
      </c>
    </row>
    <row r="73" spans="1:14" ht="30" x14ac:dyDescent="0.25">
      <c r="A73" s="15"/>
      <c r="B73" s="15"/>
      <c r="C73" s="15"/>
      <c r="D73">
        <v>2022</v>
      </c>
      <c r="E73" s="8" t="s">
        <v>44</v>
      </c>
      <c r="F73" s="6">
        <v>44991</v>
      </c>
      <c r="G73" s="7">
        <v>3374502</v>
      </c>
      <c r="H73" s="7">
        <v>2922017</v>
      </c>
      <c r="I73" s="7">
        <v>2301227</v>
      </c>
      <c r="J73" s="7">
        <v>1073275</v>
      </c>
      <c r="K73" s="7">
        <v>8950</v>
      </c>
      <c r="L73" s="7">
        <v>2107000000</v>
      </c>
      <c r="M73" s="7">
        <v>924906</v>
      </c>
      <c r="N73">
        <f t="shared" si="0"/>
        <v>5.0938538205980068E-4</v>
      </c>
    </row>
    <row r="74" spans="1:14" x14ac:dyDescent="0.25">
      <c r="A74" s="15">
        <v>19</v>
      </c>
      <c r="B74" s="15" t="s">
        <v>56</v>
      </c>
      <c r="C74" s="15" t="s">
        <v>60</v>
      </c>
      <c r="D74">
        <v>2019</v>
      </c>
      <c r="E74" s="8" t="s">
        <v>42</v>
      </c>
      <c r="F74" s="6">
        <v>45015</v>
      </c>
      <c r="G74" s="7">
        <v>1820383352811</v>
      </c>
      <c r="H74" s="7">
        <v>1771365972009</v>
      </c>
      <c r="I74" s="7">
        <v>784562971811</v>
      </c>
      <c r="J74" s="7">
        <v>1035820381000</v>
      </c>
      <c r="K74" s="7">
        <v>410</v>
      </c>
      <c r="L74" s="7">
        <v>1726003217</v>
      </c>
      <c r="M74" s="7">
        <v>957169058</v>
      </c>
      <c r="N74">
        <f t="shared" si="0"/>
        <v>600.12656453814714</v>
      </c>
    </row>
    <row r="75" spans="1:14" x14ac:dyDescent="0.25">
      <c r="A75" s="15"/>
      <c r="B75" s="15"/>
      <c r="C75" s="15"/>
      <c r="D75">
        <v>2020</v>
      </c>
      <c r="E75" s="8" t="s">
        <v>42</v>
      </c>
      <c r="F75" s="6">
        <v>45067</v>
      </c>
      <c r="G75" s="7">
        <v>1768660546754</v>
      </c>
      <c r="H75" s="7">
        <v>1820383352811</v>
      </c>
      <c r="I75" s="7">
        <v>806678887419</v>
      </c>
      <c r="J75" s="7">
        <v>961981659335</v>
      </c>
      <c r="K75" s="7">
        <v>324</v>
      </c>
      <c r="L75" s="7">
        <v>1726003217</v>
      </c>
      <c r="M75" s="7">
        <v>5415741808</v>
      </c>
      <c r="N75">
        <f t="shared" si="0"/>
        <v>557.34638838451247</v>
      </c>
    </row>
    <row r="76" spans="1:14" x14ac:dyDescent="0.25">
      <c r="A76" s="15"/>
      <c r="B76" s="15"/>
      <c r="C76" s="15"/>
      <c r="D76">
        <v>2021</v>
      </c>
      <c r="E76" s="8" t="s">
        <v>42</v>
      </c>
      <c r="F76" s="6">
        <v>45036</v>
      </c>
      <c r="G76" s="7">
        <v>1970428120056</v>
      </c>
      <c r="H76" s="7">
        <v>1768660546754</v>
      </c>
      <c r="I76" s="7">
        <v>977942627046</v>
      </c>
      <c r="J76" s="7">
        <v>992485493010</v>
      </c>
      <c r="K76" s="7">
        <v>360</v>
      </c>
      <c r="L76" s="7">
        <v>1726003217</v>
      </c>
      <c r="M76" s="7">
        <v>29707421605</v>
      </c>
      <c r="N76">
        <f t="shared" si="0"/>
        <v>575.01949198858301</v>
      </c>
    </row>
    <row r="77" spans="1:14" x14ac:dyDescent="0.25">
      <c r="A77" s="15"/>
      <c r="B77" s="15"/>
      <c r="C77" s="15"/>
      <c r="D77">
        <v>2022</v>
      </c>
      <c r="E77" s="8" t="s">
        <v>42</v>
      </c>
      <c r="F77" s="6">
        <v>45014</v>
      </c>
      <c r="G77" s="7">
        <v>2042199577083</v>
      </c>
      <c r="H77" s="7">
        <v>1970428120056</v>
      </c>
      <c r="I77" s="7">
        <v>968233866594</v>
      </c>
      <c r="J77" s="7">
        <v>1073965710489</v>
      </c>
      <c r="K77" s="7">
        <v>378</v>
      </c>
      <c r="L77" s="7">
        <v>1730103217</v>
      </c>
      <c r="M77" s="7">
        <v>86635603936</v>
      </c>
      <c r="N77">
        <f t="shared" si="0"/>
        <v>620.75239207476716</v>
      </c>
    </row>
  </sheetData>
  <mergeCells count="57">
    <mergeCell ref="A10:A13"/>
    <mergeCell ref="A42:A45"/>
    <mergeCell ref="B42:B45"/>
    <mergeCell ref="C42:C45"/>
    <mergeCell ref="A46:A49"/>
    <mergeCell ref="A26:A29"/>
    <mergeCell ref="B26:B29"/>
    <mergeCell ref="C26:C29"/>
    <mergeCell ref="A30:A33"/>
    <mergeCell ref="B10:B13"/>
    <mergeCell ref="C10:C13"/>
    <mergeCell ref="A14:A17"/>
    <mergeCell ref="B14:B17"/>
    <mergeCell ref="A38:A41"/>
    <mergeCell ref="B38:B41"/>
    <mergeCell ref="C38:C41"/>
    <mergeCell ref="C2:C5"/>
    <mergeCell ref="B2:B5"/>
    <mergeCell ref="A2:A5"/>
    <mergeCell ref="A6:A9"/>
    <mergeCell ref="B6:B9"/>
    <mergeCell ref="C6:C9"/>
    <mergeCell ref="C14:C17"/>
    <mergeCell ref="A18:A21"/>
    <mergeCell ref="B18:B21"/>
    <mergeCell ref="C18:C21"/>
    <mergeCell ref="A22:A25"/>
    <mergeCell ref="B22:B25"/>
    <mergeCell ref="C22:C25"/>
    <mergeCell ref="B30:B33"/>
    <mergeCell ref="C30:C33"/>
    <mergeCell ref="A34:A37"/>
    <mergeCell ref="B34:B37"/>
    <mergeCell ref="C34:C37"/>
    <mergeCell ref="A58:A61"/>
    <mergeCell ref="B58:B61"/>
    <mergeCell ref="C58:C61"/>
    <mergeCell ref="B46:B49"/>
    <mergeCell ref="C46:C49"/>
    <mergeCell ref="A50:A53"/>
    <mergeCell ref="B50:B53"/>
    <mergeCell ref="C50:C53"/>
    <mergeCell ref="A54:A57"/>
    <mergeCell ref="B54:B57"/>
    <mergeCell ref="C54:C57"/>
    <mergeCell ref="A62:A65"/>
    <mergeCell ref="B62:B65"/>
    <mergeCell ref="C62:C65"/>
    <mergeCell ref="A66:A69"/>
    <mergeCell ref="B66:B69"/>
    <mergeCell ref="C66:C69"/>
    <mergeCell ref="A70:A73"/>
    <mergeCell ref="B70:B73"/>
    <mergeCell ref="A74:A77"/>
    <mergeCell ref="B74:B77"/>
    <mergeCell ref="C74:C77"/>
    <mergeCell ref="C70:C7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63266-373A-4576-8199-4F4F5ECF55A8}">
  <dimension ref="A1:H77"/>
  <sheetViews>
    <sheetView tabSelected="1" workbookViewId="0">
      <selection activeCell="H61" sqref="H61:H77"/>
    </sheetView>
  </sheetViews>
  <sheetFormatPr defaultRowHeight="15" x14ac:dyDescent="0.25"/>
  <cols>
    <col min="4" max="4" width="14" customWidth="1"/>
    <col min="5" max="5" width="14.7109375" bestFit="1" customWidth="1"/>
    <col min="6" max="6" width="17" customWidth="1"/>
    <col min="7" max="7" width="15" customWidth="1"/>
    <col min="8" max="8" width="15.42578125" customWidth="1"/>
  </cols>
  <sheetData>
    <row r="1" spans="1:8" ht="45" x14ac:dyDescent="0.25">
      <c r="A1" s="1" t="s">
        <v>0</v>
      </c>
      <c r="B1" s="1" t="s">
        <v>1</v>
      </c>
      <c r="C1" s="1" t="s">
        <v>3</v>
      </c>
      <c r="D1" s="5" t="s">
        <v>47</v>
      </c>
      <c r="E1" s="13" t="s">
        <v>48</v>
      </c>
      <c r="F1" s="5" t="s">
        <v>49</v>
      </c>
      <c r="G1" s="5" t="s">
        <v>50</v>
      </c>
      <c r="H1" s="5" t="s">
        <v>51</v>
      </c>
    </row>
    <row r="2" spans="1:8" x14ac:dyDescent="0.25">
      <c r="A2" s="16">
        <v>1</v>
      </c>
      <c r="B2" s="16" t="s">
        <v>4</v>
      </c>
      <c r="C2" s="3">
        <v>2019</v>
      </c>
      <c r="D2" s="14">
        <f>LN('Lap Keuangan Perusahaa'!G2)</f>
        <v>27.850272545730174</v>
      </c>
      <c r="E2" s="14">
        <f>'Lap Keuangan Perusahaa'!I2/'Lap Keuangan Perusahaa'!J2</f>
        <v>0.62487957733111676</v>
      </c>
      <c r="F2" s="14">
        <f>('Lap Keuangan Perusahaa'!G2-'Lap Keuangan Perusahaa'!H2)/'Lap Keuangan Perusahaa'!H2</f>
        <v>0.49309718799402519</v>
      </c>
      <c r="G2" s="14">
        <f>'Lap Keuangan Perusahaa'!K2/'Lap Keuangan Perusahaa'!N2</f>
        <v>7.9081357953581852</v>
      </c>
      <c r="H2" s="14">
        <f>('Lap Keuangan Perusahaa'!M2/'Lap Keuangan Perusahaa'!J2)*100%</f>
        <v>0.17063363948967272</v>
      </c>
    </row>
    <row r="3" spans="1:8" x14ac:dyDescent="0.25">
      <c r="A3" s="16"/>
      <c r="B3" s="16"/>
      <c r="C3">
        <v>2020</v>
      </c>
      <c r="D3" s="14">
        <f>LN('Lap Keuangan Perusahaa'!G3)</f>
        <v>27.901765645847046</v>
      </c>
      <c r="E3" s="14">
        <f>'Lap Keuangan Perusahaa'!I3/'Lap Keuangan Perusahaa'!J3</f>
        <v>0.46515319373970199</v>
      </c>
      <c r="F3" s="14">
        <f>('Lap Keuangan Perusahaa'!G3-'Lap Keuangan Perusahaa'!H3)/'Lap Keuangan Perusahaa'!H3</f>
        <v>5.284192178085776E-2</v>
      </c>
      <c r="G3" s="14">
        <f>'Lap Keuangan Perusahaa'!K3/'Lap Keuangan Perusahaa'!N3</f>
        <v>6.7058128878917218</v>
      </c>
      <c r="H3" s="14">
        <f>('Lap Keuangan Perusahaa'!M3/'Lap Keuangan Perusahaa'!J3)*100%</f>
        <v>0.14839095998159837</v>
      </c>
    </row>
    <row r="4" spans="1:8" x14ac:dyDescent="0.25">
      <c r="A4" s="16"/>
      <c r="B4" s="16"/>
      <c r="C4">
        <v>2021</v>
      </c>
      <c r="D4" s="14">
        <f>LN('Lap Keuangan Perusahaa'!G4)</f>
        <v>27.929777820321338</v>
      </c>
      <c r="E4" s="14">
        <f>'Lap Keuangan Perusahaa'!I4/'Lap Keuangan Perusahaa'!J4</f>
        <v>0.34605495370079392</v>
      </c>
      <c r="F4" s="14">
        <f>('Lap Keuangan Perusahaa'!G4-'Lap Keuangan Perusahaa'!H4)/'Lap Keuangan Perusahaa'!H4</f>
        <v>2.8408204674460563E-2</v>
      </c>
      <c r="G4" s="14">
        <f>'Lap Keuangan Perusahaa'!K4/'Lap Keuangan Perusahaa'!N4</f>
        <v>5.6311034573367298</v>
      </c>
      <c r="H4" s="14">
        <f>('Lap Keuangan Perusahaa'!M4/'Lap Keuangan Perusahaa'!J4)*100%</f>
        <v>0.18042661222294429</v>
      </c>
    </row>
    <row r="5" spans="1:8" x14ac:dyDescent="0.25">
      <c r="A5" s="16"/>
      <c r="B5" s="16"/>
      <c r="C5">
        <v>2022</v>
      </c>
      <c r="D5" s="14">
        <f>LN('Lap Keuangan Perusahaa'!G5)</f>
        <v>28.157832451483188</v>
      </c>
      <c r="E5" s="14">
        <f>'Lap Keuangan Perusahaa'!I5/'Lap Keuangan Perusahaa'!J5</f>
        <v>0.42895192829462658</v>
      </c>
      <c r="F5" s="14">
        <f>('Lap Keuangan Perusahaa'!G5-'Lap Keuangan Perusahaa'!H5)/'Lap Keuangan Perusahaa'!H5</f>
        <v>0.25615394870752295</v>
      </c>
      <c r="G5" s="14">
        <f>'Lap Keuangan Perusahaa'!K5/'Lap Keuangan Perusahaa'!N5</f>
        <v>5.6195377367642294</v>
      </c>
      <c r="H5" s="14">
        <f>('Lap Keuangan Perusahaa'!M5/'Lap Keuangan Perusahaa'!J5)*100%</f>
        <v>0.16504130802935013</v>
      </c>
    </row>
    <row r="6" spans="1:8" x14ac:dyDescent="0.25">
      <c r="A6" s="16">
        <v>2</v>
      </c>
      <c r="B6" s="16" t="s">
        <v>6</v>
      </c>
      <c r="C6">
        <v>2019</v>
      </c>
      <c r="D6" s="14">
        <f>LN('Lap Keuangan Perusahaa'!G6)</f>
        <v>26.246495939845474</v>
      </c>
      <c r="E6" s="14">
        <f>'Lap Keuangan Perusahaa'!I6/'Lap Keuangan Perusahaa'!J6</f>
        <v>1.2900498836001211</v>
      </c>
      <c r="F6" s="14">
        <f>('Lap Keuangan Perusahaa'!G6-'Lap Keuangan Perusahaa'!H6)/'Lap Keuangan Perusahaa'!H6</f>
        <v>0.53882082029653766</v>
      </c>
      <c r="G6" s="14">
        <f>'Lap Keuangan Perusahaa'!K6/'Lap Keuangan Perusahaa'!N6</f>
        <v>4.6618027900470329</v>
      </c>
      <c r="H6" s="14">
        <f>('Lap Keuangan Perusahaa'!M6/'Lap Keuangan Perusahaa'!J6)*100%</f>
        <v>7.2760802883314976E-2</v>
      </c>
    </row>
    <row r="7" spans="1:8" x14ac:dyDescent="0.25">
      <c r="A7" s="16"/>
      <c r="B7" s="16"/>
      <c r="C7">
        <v>2020</v>
      </c>
      <c r="D7" s="14">
        <f>LN('Lap Keuangan Perusahaa'!G7)</f>
        <v>26.298284258821266</v>
      </c>
      <c r="E7" s="14">
        <f>'Lap Keuangan Perusahaa'!I7/'Lap Keuangan Perusahaa'!J7</f>
        <v>1.352608264816705</v>
      </c>
      <c r="F7" s="14">
        <f>('Lap Keuangan Perusahaa'!G7-'Lap Keuangan Perusahaa'!H7)/'Lap Keuangan Perusahaa'!H7</f>
        <v>5.3152786455931265E-2</v>
      </c>
      <c r="G7" s="14">
        <f>'Lap Keuangan Perusahaa'!K7/'Lap Keuangan Perusahaa'!N7</f>
        <v>5.5582264880188319</v>
      </c>
      <c r="H7" s="14">
        <f>('Lap Keuangan Perusahaa'!M7/'Lap Keuangan Perusahaa'!J7)*100%</f>
        <v>2.443252886134354E-2</v>
      </c>
    </row>
    <row r="8" spans="1:8" x14ac:dyDescent="0.25">
      <c r="A8" s="16"/>
      <c r="B8" s="16"/>
      <c r="C8">
        <v>2021</v>
      </c>
      <c r="D8" s="14">
        <f>LN('Lap Keuangan Perusahaa'!G8)</f>
        <v>26.638616624729234</v>
      </c>
      <c r="E8" s="14">
        <f>'Lap Keuangan Perusahaa'!I8/'Lap Keuangan Perusahaa'!J8</f>
        <v>0.69392081355082158</v>
      </c>
      <c r="F8" s="14">
        <f>('Lap Keuangan Perusahaa'!G8-'Lap Keuangan Perusahaa'!H8)/'Lap Keuangan Perusahaa'!H8</f>
        <v>0.40541462485401786</v>
      </c>
      <c r="G8" s="14">
        <f>'Lap Keuangan Perusahaa'!K8/'Lap Keuangan Perusahaa'!N8</f>
        <v>1.1711297532323757</v>
      </c>
      <c r="H8" s="14">
        <f>('Lap Keuangan Perusahaa'!M8/'Lap Keuangan Perusahaa'!J8)*100%</f>
        <v>3.8991675662950996E-2</v>
      </c>
    </row>
    <row r="9" spans="1:8" x14ac:dyDescent="0.25">
      <c r="A9" s="16"/>
      <c r="B9" s="16"/>
      <c r="C9">
        <v>2022</v>
      </c>
      <c r="D9" s="14">
        <f>LN('Lap Keuangan Perusahaa'!G9)</f>
        <v>26.90752691248581</v>
      </c>
      <c r="E9" s="14">
        <f>'Lap Keuangan Perusahaa'!I9/'Lap Keuangan Perusahaa'!J9</f>
        <v>1.374306530471739</v>
      </c>
      <c r="F9" s="14">
        <f>('Lap Keuangan Perusahaa'!G9-'Lap Keuangan Perusahaa'!H9)/'Lap Keuangan Perusahaa'!H9</f>
        <v>0.30853774392395539</v>
      </c>
      <c r="G9" s="14">
        <f>'Lap Keuangan Perusahaa'!K9/'Lap Keuangan Perusahaa'!N9</f>
        <v>1.1673598428210763</v>
      </c>
      <c r="H9" s="14">
        <f>('Lap Keuangan Perusahaa'!M9/'Lap Keuangan Perusahaa'!J9)*100%</f>
        <v>3.2406542806038843E-2</v>
      </c>
    </row>
    <row r="10" spans="1:8" x14ac:dyDescent="0.25">
      <c r="A10" s="16">
        <v>3</v>
      </c>
      <c r="B10" s="16" t="s">
        <v>8</v>
      </c>
      <c r="C10" s="8">
        <v>2019</v>
      </c>
      <c r="D10" s="14">
        <f>LN('Lap Keuangan Perusahaa'!G10)</f>
        <v>21.078127743726096</v>
      </c>
      <c r="E10" s="14">
        <f>'Lap Keuangan Perusahaa'!I10/'Lap Keuangan Perusahaa'!J10</f>
        <v>0.17503856980411797</v>
      </c>
      <c r="F10" s="14">
        <f>('Lap Keuangan Perusahaa'!G10-'Lap Keuangan Perusahaa'!H10)/'Lap Keuangan Perusahaa'!H10</f>
        <v>-6.4018607680017159E-2</v>
      </c>
      <c r="G10" s="14">
        <f>'Lap Keuangan Perusahaa'!K10/'Lap Keuangan Perusahaa'!N10</f>
        <v>4486.3596290663145</v>
      </c>
      <c r="H10" s="14">
        <f>('Lap Keuangan Perusahaa'!M10/'Lap Keuangan Perusahaa'!J10)*100%</f>
        <v>0.2618859425129697</v>
      </c>
    </row>
    <row r="11" spans="1:8" x14ac:dyDescent="0.25">
      <c r="A11" s="16"/>
      <c r="B11" s="16"/>
      <c r="C11">
        <v>2020</v>
      </c>
      <c r="D11" s="14">
        <f>LN('Lap Keuangan Perusahaa'!G11)</f>
        <v>20.926680783232726</v>
      </c>
      <c r="E11" s="14">
        <f>'Lap Keuangan Perusahaa'!I11/'Lap Keuangan Perusahaa'!J11</f>
        <v>0.20166894708373187</v>
      </c>
      <c r="F11" s="14">
        <f>('Lap Keuangan Perusahaa'!G11-'Lap Keuangan Perusahaa'!H11)/'Lap Keuangan Perusahaa'!H11</f>
        <v>-0.14053653341773562</v>
      </c>
      <c r="G11" s="14">
        <f>'Lap Keuangan Perusahaa'!K11/'Lap Keuangan Perusahaa'!N11</f>
        <v>3454.1655083533992</v>
      </c>
      <c r="H11" s="14">
        <f>('Lap Keuangan Perusahaa'!M11/'Lap Keuangan Perusahaa'!J11)*100%</f>
        <v>0.12105685609957817</v>
      </c>
    </row>
    <row r="12" spans="1:8" x14ac:dyDescent="0.25">
      <c r="A12" s="16"/>
      <c r="B12" s="16"/>
      <c r="C12">
        <v>2021</v>
      </c>
      <c r="D12" s="14">
        <f>LN('Lap Keuangan Perusahaa'!G12)</f>
        <v>20.992316975126567</v>
      </c>
      <c r="E12" s="14">
        <f>'Lap Keuangan Perusahaa'!I12/'Lap Keuangan Perusahaa'!J12</f>
        <v>0.29554120673844259</v>
      </c>
      <c r="F12" s="14">
        <f>('Lap Keuangan Perusahaa'!G12-'Lap Keuangan Perusahaa'!H12)/'Lap Keuangan Perusahaa'!H12</f>
        <v>6.7838158311788271E-2</v>
      </c>
      <c r="G12" s="14">
        <f>'Lap Keuangan Perusahaa'!K12/'Lap Keuangan Perusahaa'!N12</f>
        <v>2964.3059478929363</v>
      </c>
      <c r="H12" s="14">
        <f>('Lap Keuangan Perusahaa'!M12/'Lap Keuangan Perusahaa'!J12)*100%</f>
        <v>0.18609961732959521</v>
      </c>
    </row>
    <row r="13" spans="1:8" x14ac:dyDescent="0.25">
      <c r="A13" s="16"/>
      <c r="B13" s="16"/>
      <c r="C13">
        <v>2022</v>
      </c>
      <c r="D13" s="14">
        <f>LN('Lap Keuangan Perusahaa'!G13)</f>
        <v>20.991142852854061</v>
      </c>
      <c r="E13" s="14">
        <f>'Lap Keuangan Perusahaa'!I13/'Lap Keuangan Perusahaa'!J13</f>
        <v>0.30617295312172621</v>
      </c>
      <c r="F13" s="14">
        <f>('Lap Keuangan Perusahaa'!G13-'Lap Keuangan Perusahaa'!H13)/'Lap Keuangan Perusahaa'!H13</f>
        <v>-1.1734332606365891E-3</v>
      </c>
      <c r="G13" s="14">
        <f>'Lap Keuangan Perusahaa'!K13/'Lap Keuangan Perusahaa'!N13</f>
        <v>3064.1467972451555</v>
      </c>
      <c r="H13" s="14">
        <f>('Lap Keuangan Perusahaa'!M13/'Lap Keuangan Perusahaa'!J13)*100%</f>
        <v>0.22988744537719241</v>
      </c>
    </row>
    <row r="14" spans="1:8" x14ac:dyDescent="0.25">
      <c r="A14" s="16">
        <v>4</v>
      </c>
      <c r="B14" s="16" t="s">
        <v>10</v>
      </c>
      <c r="C14">
        <v>2019</v>
      </c>
      <c r="D14" s="14">
        <f>LN('Lap Keuangan Perusahaa'!G14)</f>
        <v>15.533022481196067</v>
      </c>
      <c r="E14" s="14">
        <f>'Lap Keuangan Perusahaa'!I14/'Lap Keuangan Perusahaa'!J14</f>
        <v>0.69651183719287812</v>
      </c>
      <c r="F14" s="14">
        <f>('Lap Keuangan Perusahaa'!G14-'Lap Keuangan Perusahaa'!H14)/'Lap Keuangan Perusahaa'!H14</f>
        <v>0.32215424722676733</v>
      </c>
      <c r="G14" s="14">
        <f>'Lap Keuangan Perusahaa'!K14/'Lap Keuangan Perusahaa'!N14</f>
        <v>3425426.613728689</v>
      </c>
      <c r="H14" s="14">
        <f>('Lap Keuangan Perusahaa'!M14/'Lap Keuangan Perusahaa'!J14)*100%</f>
        <v>0.11172615590674966</v>
      </c>
    </row>
    <row r="15" spans="1:8" x14ac:dyDescent="0.25">
      <c r="A15" s="16"/>
      <c r="B15" s="16"/>
      <c r="C15">
        <v>2020</v>
      </c>
      <c r="D15" s="14">
        <f>LN('Lap Keuangan Perusahaa'!G15)</f>
        <v>15.552574108333134</v>
      </c>
      <c r="E15" s="14">
        <f>'Lap Keuangan Perusahaa'!I15/'Lap Keuangan Perusahaa'!J15</f>
        <v>0.22017417318856705</v>
      </c>
      <c r="F15" s="14">
        <f>('Lap Keuangan Perusahaa'!G15-'Lap Keuangan Perusahaa'!H15)/'Lap Keuangan Perusahaa'!H15</f>
        <v>1.9744011965567399E-2</v>
      </c>
      <c r="G15" s="14">
        <f>'Lap Keuangan Perusahaa'!K15/'Lap Keuangan Perusahaa'!N15</f>
        <v>1871058.029949334</v>
      </c>
      <c r="H15" s="14">
        <f>('Lap Keuangan Perusahaa'!M15/'Lap Keuangan Perusahaa'!J15)*100%</f>
        <v>4.4159544771496494E-2</v>
      </c>
    </row>
    <row r="16" spans="1:8" x14ac:dyDescent="0.25">
      <c r="A16" s="16"/>
      <c r="B16" s="16"/>
      <c r="C16">
        <v>2021</v>
      </c>
      <c r="D16" s="14">
        <f>LN('Lap Keuangan Perusahaa'!G16)</f>
        <v>15.65562946369128</v>
      </c>
      <c r="E16" s="14">
        <f>'Lap Keuangan Perusahaa'!I16/'Lap Keuangan Perusahaa'!J16</f>
        <v>0.25459434141381176</v>
      </c>
      <c r="F16" s="14">
        <f>('Lap Keuangan Perusahaa'!G16-'Lap Keuangan Perusahaa'!H16)/'Lap Keuangan Perusahaa'!H16</f>
        <v>0.10855277171331812</v>
      </c>
      <c r="G16" s="14">
        <f>'Lap Keuangan Perusahaa'!K16/'Lap Keuangan Perusahaa'!N16</f>
        <v>1650564.9053140217</v>
      </c>
      <c r="H16" s="14">
        <f>('Lap Keuangan Perusahaa'!M16/'Lap Keuangan Perusahaa'!J16)*100%</f>
        <v>7.0022578481290815E-2</v>
      </c>
    </row>
    <row r="17" spans="1:8" x14ac:dyDescent="0.25">
      <c r="A17" s="16"/>
      <c r="B17" s="16"/>
      <c r="C17">
        <v>2022</v>
      </c>
      <c r="D17" s="14">
        <f>LN('Lap Keuangan Perusahaa'!G17)</f>
        <v>15.743881650199382</v>
      </c>
      <c r="E17" s="14">
        <f>'Lap Keuangan Perusahaa'!I17/'Lap Keuangan Perusahaa'!J17</f>
        <v>0.27110773789921833</v>
      </c>
      <c r="F17" s="14">
        <f>('Lap Keuangan Perusahaa'!G17-'Lap Keuangan Perusahaa'!H17)/'Lap Keuangan Perusahaa'!H17</f>
        <v>9.226354142664929E-2</v>
      </c>
      <c r="G17" s="14">
        <f>'Lap Keuangan Perusahaa'!K17/'Lap Keuangan Perusahaa'!N17</f>
        <v>1426046.749353478</v>
      </c>
      <c r="H17" s="14">
        <f>('Lap Keuangan Perusahaa'!M17/'Lap Keuangan Perusahaa'!J17)*100%</f>
        <v>7.0743941062177365E-2</v>
      </c>
    </row>
    <row r="18" spans="1:8" x14ac:dyDescent="0.25">
      <c r="A18" s="16">
        <v>5</v>
      </c>
      <c r="B18" s="16" t="s">
        <v>12</v>
      </c>
      <c r="C18">
        <v>2019</v>
      </c>
      <c r="D18" s="14">
        <f>LN('Lap Keuangan Perusahaa'!G18)</f>
        <v>27.466943366572742</v>
      </c>
      <c r="E18" s="14">
        <f>'Lap Keuangan Perusahaa'!I18/'Lap Keuangan Perusahaa'!J18</f>
        <v>0.32281655210767402</v>
      </c>
      <c r="F18" s="14">
        <f>('Lap Keuangan Perusahaa'!G18-'Lap Keuangan Perusahaa'!H18)/'Lap Keuangan Perusahaa'!H18</f>
        <v>0.11837634177169586</v>
      </c>
      <c r="G18" s="14">
        <f>'Lap Keuangan Perusahaa'!K18/'Lap Keuangan Perusahaa'!N18</f>
        <v>0.87118711682399175</v>
      </c>
      <c r="H18" s="14">
        <f>('Lap Keuangan Perusahaa'!M18/'Lap Keuangan Perusahaa'!J18)*100%</f>
        <v>0.16167144204341996</v>
      </c>
    </row>
    <row r="19" spans="1:8" x14ac:dyDescent="0.25">
      <c r="A19" s="16"/>
      <c r="B19" s="16"/>
      <c r="C19">
        <v>2020</v>
      </c>
      <c r="D19" s="14">
        <f>LN('Lap Keuangan Perusahaa'!G19)</f>
        <v>27.532354588495419</v>
      </c>
      <c r="E19" s="14">
        <f>'Lap Keuangan Perusahaa'!I19/'Lap Keuangan Perusahaa'!J19</f>
        <v>0.36108396239810847</v>
      </c>
      <c r="F19" s="14">
        <f>('Lap Keuangan Perusahaa'!G19-'Lap Keuangan Perusahaa'!H19)/'Lap Keuangan Perusahaa'!H19</f>
        <v>6.7597953812517653E-2</v>
      </c>
      <c r="G19" s="14">
        <f>'Lap Keuangan Perusahaa'!K19/'Lap Keuangan Perusahaa'!N19</f>
        <v>0.91227021273618869</v>
      </c>
      <c r="H19" s="14">
        <f>('Lap Keuangan Perusahaa'!M19/'Lap Keuangan Perusahaa'!J19)*100%</f>
        <v>5.7142298790684928E-2</v>
      </c>
    </row>
    <row r="20" spans="1:8" x14ac:dyDescent="0.25">
      <c r="A20" s="16"/>
      <c r="B20" s="16"/>
      <c r="C20">
        <v>2021</v>
      </c>
      <c r="D20" s="14">
        <f>LN('Lap Keuangan Perusahaa'!G20)</f>
        <v>27.618506716826772</v>
      </c>
      <c r="E20" s="14">
        <f>'Lap Keuangan Perusahaa'!I20/'Lap Keuangan Perusahaa'!J20</f>
        <v>0.46484451146037642</v>
      </c>
      <c r="F20" s="14">
        <f>('Lap Keuangan Perusahaa'!G20-'Lap Keuangan Perusahaa'!H20)/'Lap Keuangan Perusahaa'!H20</f>
        <v>8.9972131334703068E-2</v>
      </c>
      <c r="G20" s="14">
        <f>'Lap Keuangan Perusahaa'!K20/'Lap Keuangan Perusahaa'!N20</f>
        <v>2.5982417489877645</v>
      </c>
      <c r="H20" s="14">
        <f>('Lap Keuangan Perusahaa'!M20/'Lap Keuangan Perusahaa'!J20)*100%</f>
        <v>5.444012638033404E-2</v>
      </c>
    </row>
    <row r="21" spans="1:8" x14ac:dyDescent="0.25">
      <c r="A21" s="16"/>
      <c r="B21" s="16"/>
      <c r="C21">
        <v>2022</v>
      </c>
      <c r="D21" s="14">
        <f>LN('Lap Keuangan Perusahaa'!G21)</f>
        <v>27.422277954764688</v>
      </c>
      <c r="E21" s="14">
        <f>'Lap Keuangan Perusahaa'!I21/'Lap Keuangan Perusahaa'!J21</f>
        <v>0.21341414593145375</v>
      </c>
      <c r="F21" s="14">
        <f>('Lap Keuangan Perusahaa'!G21-'Lap Keuangan Perusahaa'!H21)/'Lap Keuangan Perusahaa'!H21</f>
        <v>-0.17817578902851217</v>
      </c>
      <c r="G21" s="14">
        <f>'Lap Keuangan Perusahaa'!K21/'Lap Keuangan Perusahaa'!N21</f>
        <v>1.4903104273295431</v>
      </c>
      <c r="H21" s="14">
        <f>('Lap Keuangan Perusahaa'!M21/'Lap Keuangan Perusahaa'!J21)*100%</f>
        <v>3.1498552723595731E-2</v>
      </c>
    </row>
    <row r="22" spans="1:8" x14ac:dyDescent="0.25">
      <c r="A22" s="16">
        <v>6</v>
      </c>
      <c r="B22" s="16" t="s">
        <v>14</v>
      </c>
      <c r="C22">
        <v>2019</v>
      </c>
      <c r="D22" s="14">
        <f>LN('Lap Keuangan Perusahaa'!G22)</f>
        <v>17.471590800877816</v>
      </c>
      <c r="E22" s="14">
        <f>'Lap Keuangan Perusahaa'!I22/'Lap Keuangan Perusahaa'!J22</f>
        <v>0.45135776906722719</v>
      </c>
      <c r="F22" s="14">
        <f>('Lap Keuangan Perusahaa'!G22-'Lap Keuangan Perusahaa'!H22)/'Lap Keuangan Perusahaa'!H22</f>
        <v>0.12634625277223283</v>
      </c>
      <c r="G22" s="14">
        <f>'Lap Keuangan Perusahaa'!K22/'Lap Keuangan Perusahaa'!N22</f>
        <v>4875324.0285816444</v>
      </c>
      <c r="H22" s="14">
        <f>('Lap Keuangan Perusahaa'!M22/'Lap Keuangan Perusahaa'!J22)*100%</f>
        <v>0.20096764648362511</v>
      </c>
    </row>
    <row r="23" spans="1:8" x14ac:dyDescent="0.25">
      <c r="A23" s="16"/>
      <c r="B23" s="16"/>
      <c r="C23">
        <v>2020</v>
      </c>
      <c r="D23" s="14">
        <f>LN('Lap Keuangan Perusahaa'!G23)</f>
        <v>18.455107542328513</v>
      </c>
      <c r="E23" s="14">
        <f>'Lap Keuangan Perusahaa'!I23/'Lap Keuangan Perusahaa'!J23</f>
        <v>1.0430901453839878</v>
      </c>
      <c r="F23" s="14">
        <f>('Lap Keuangan Perusahaa'!G23-'Lap Keuangan Perusahaa'!H23)/'Lap Keuangan Perusahaa'!H23</f>
        <v>1.6738429412621469</v>
      </c>
      <c r="G23" s="14">
        <f>'Lap Keuangan Perusahaa'!K23/'Lap Keuangan Perusahaa'!N23</f>
        <v>2204167.2947940244</v>
      </c>
      <c r="H23" s="14">
        <f>('Lap Keuangan Perusahaa'!M23/'Lap Keuangan Perusahaa'!J23)*100%</f>
        <v>0.14643894573459298</v>
      </c>
    </row>
    <row r="24" spans="1:8" x14ac:dyDescent="0.25">
      <c r="A24" s="16"/>
      <c r="B24" s="16"/>
      <c r="C24">
        <v>2021</v>
      </c>
      <c r="D24" s="14">
        <f>LN('Lap Keuangan Perusahaa'!G24)</f>
        <v>18.586324928249873</v>
      </c>
      <c r="E24" s="14">
        <f>'Lap Keuangan Perusahaa'!I24/'Lap Keuangan Perusahaa'!J24</f>
        <v>1.1480525506389108</v>
      </c>
      <c r="F24" s="14">
        <f>('Lap Keuangan Perusahaa'!G24-'Lap Keuangan Perusahaa'!H24)/'Lap Keuangan Perusahaa'!H24</f>
        <v>0.14021562119592984</v>
      </c>
      <c r="G24" s="14">
        <f>'Lap Keuangan Perusahaa'!K24/'Lap Keuangan Perusahaa'!N24</f>
        <v>1846696.007563222</v>
      </c>
      <c r="H24" s="14">
        <f>('Lap Keuangan Perusahaa'!M24/'Lap Keuangan Perusahaa'!J24)*100%</f>
        <v>0.14400902050463329</v>
      </c>
    </row>
    <row r="25" spans="1:8" x14ac:dyDescent="0.25">
      <c r="A25" s="16"/>
      <c r="B25" s="16"/>
      <c r="C25">
        <v>2022</v>
      </c>
      <c r="D25" s="14">
        <f>LN('Lap Keuangan Perusahaa'!G25)</f>
        <v>18.563095997963501</v>
      </c>
      <c r="E25" s="14">
        <f>'Lap Keuangan Perusahaa'!I25/'Lap Keuangan Perusahaa'!J25</f>
        <v>1.0062554931221885</v>
      </c>
      <c r="F25" s="14">
        <f>('Lap Keuangan Perusahaa'!G25-'Lap Keuangan Perusahaa'!H25)/'Lap Keuangan Perusahaa'!H25</f>
        <v>-2.2961215600236819E-2</v>
      </c>
      <c r="G25" s="14">
        <f>'Lap Keuangan Perusahaa'!K25/'Lap Keuangan Perusahaa'!N25</f>
        <v>2029110.4657182805</v>
      </c>
      <c r="H25" s="14">
        <f>('Lap Keuangan Perusahaa'!M25/'Lap Keuangan Perusahaa'!J25)*100%</f>
        <v>9.9563156665876215E-2</v>
      </c>
    </row>
    <row r="26" spans="1:8" x14ac:dyDescent="0.25">
      <c r="A26" s="16">
        <v>7</v>
      </c>
      <c r="B26" s="16" t="s">
        <v>16</v>
      </c>
      <c r="C26">
        <v>2019</v>
      </c>
      <c r="D26" s="14">
        <f>LN('Lap Keuangan Perusahaa'!G26)</f>
        <v>18.381924936313766</v>
      </c>
      <c r="E26" s="14">
        <f>'Lap Keuangan Perusahaa'!I26/'Lap Keuangan Perusahaa'!J26</f>
        <v>0.77479969185178366</v>
      </c>
      <c r="F26" s="14">
        <f>('Lap Keuangan Perusahaa'!G26-'Lap Keuangan Perusahaa'!H26)/'Lap Keuangan Perusahaa'!H26</f>
        <v>-3.5140329907676782E-3</v>
      </c>
      <c r="G26" s="14">
        <f>'Lap Keuangan Perusahaa'!K26/'Lap Keuangan Perusahaa'!N26</f>
        <v>1283794.9433704962</v>
      </c>
      <c r="H26" s="14">
        <f>('Lap Keuangan Perusahaa'!M26/'Lap Keuangan Perusahaa'!J26)*100%</f>
        <v>0.10890144009625537</v>
      </c>
    </row>
    <row r="27" spans="1:8" x14ac:dyDescent="0.25">
      <c r="A27" s="16"/>
      <c r="B27" s="16"/>
      <c r="C27">
        <v>2020</v>
      </c>
      <c r="D27" s="14">
        <f>LN('Lap Keuangan Perusahaa'!G27)</f>
        <v>18.909333026098341</v>
      </c>
      <c r="E27" s="14">
        <f>'Lap Keuangan Perusahaa'!I27/'Lap Keuangan Perusahaa'!J27</f>
        <v>1.0464996400052979</v>
      </c>
      <c r="F27" s="14">
        <f>('Lap Keuangan Perusahaa'!G27-'Lap Keuangan Perusahaa'!H27)/'Lap Keuangan Perusahaa'!H27</f>
        <v>0.69453453039769542</v>
      </c>
      <c r="G27" s="14">
        <f>'Lap Keuangan Perusahaa'!K27/'Lap Keuangan Perusahaa'!N27</f>
        <v>755090.25635263545</v>
      </c>
      <c r="H27" s="14">
        <f>('Lap Keuangan Perusahaa'!M27/'Lap Keuangan Perusahaa'!J27)*100%</f>
        <v>0.10987610783897095</v>
      </c>
    </row>
    <row r="28" spans="1:8" x14ac:dyDescent="0.25">
      <c r="A28" s="16"/>
      <c r="B28" s="16"/>
      <c r="C28">
        <v>2021</v>
      </c>
      <c r="D28" s="14">
        <f>LN('Lap Keuangan Perusahaa'!G28)</f>
        <v>19.004413871026177</v>
      </c>
      <c r="E28" s="14">
        <f>'Lap Keuangan Perusahaa'!I28/'Lap Keuangan Perusahaa'!J28</f>
        <v>1.0609154460952099</v>
      </c>
      <c r="F28" s="14">
        <f>('Lap Keuangan Perusahaa'!G28-'Lap Keuangan Perusahaa'!H28)/'Lap Keuangan Perusahaa'!H28</f>
        <v>9.9747760560617155E-2</v>
      </c>
      <c r="G28" s="14">
        <f>'Lap Keuangan Perusahaa'!K28/'Lap Keuangan Perusahaa'!N28</f>
        <v>63843.43591142392</v>
      </c>
      <c r="H28" s="14">
        <f>('Lap Keuangan Perusahaa'!M28/'Lap Keuangan Perusahaa'!J28)*100%</f>
        <v>0.12909697295703637</v>
      </c>
    </row>
    <row r="29" spans="1:8" x14ac:dyDescent="0.25">
      <c r="A29" s="16"/>
      <c r="B29" s="16"/>
      <c r="C29">
        <v>2022</v>
      </c>
      <c r="D29" s="14">
        <f>LN('Lap Keuangan Perusahaa'!G29)</f>
        <v>19.010871738358642</v>
      </c>
      <c r="E29" s="14">
        <f>'Lap Keuangan Perusahaa'!I29/'Lap Keuangan Perusahaa'!J29</f>
        <v>0.92723184223096888</v>
      </c>
      <c r="F29" s="14">
        <f>('Lap Keuangan Perusahaa'!G29-'Lap Keuangan Perusahaa'!H29)/'Lap Keuangan Perusahaa'!H29</f>
        <v>6.4787643168051383E-3</v>
      </c>
      <c r="G29" s="14">
        <f>'Lap Keuangan Perusahaa'!K29/'Lap Keuangan Perusahaa'!N29</f>
        <v>630703.39815826097</v>
      </c>
      <c r="H29" s="14">
        <f>('Lap Keuangan Perusahaa'!M29/'Lap Keuangan Perusahaa'!J29)*100%</f>
        <v>9.8187040245372087E-2</v>
      </c>
    </row>
    <row r="30" spans="1:8" x14ac:dyDescent="0.25">
      <c r="A30" s="16">
        <v>8</v>
      </c>
      <c r="B30" s="16" t="s">
        <v>18</v>
      </c>
      <c r="C30">
        <v>2019</v>
      </c>
      <c r="D30" s="14">
        <f>LN('Lap Keuangan Perusahaa'!G30)</f>
        <v>28.689354000331711</v>
      </c>
      <c r="E30" s="14">
        <f>'Lap Keuangan Perusahaa'!I30/'Lap Keuangan Perusahaa'!J30</f>
        <v>0.34150543887835866</v>
      </c>
      <c r="F30" s="14">
        <f>('Lap Keuangan Perusahaa'!G30-'Lap Keuangan Perusahaa'!H30)/'Lap Keuangan Perusahaa'!H30</f>
        <v>9.5155911258542808E-2</v>
      </c>
      <c r="G30" s="14">
        <f>'Lap Keuangan Perusahaa'!K30/'Lap Keuangan Perusahaa'!N30</f>
        <v>2.7444044540356027</v>
      </c>
      <c r="H30" s="14">
        <f>('Lap Keuangan Perusahaa'!M30/'Lap Keuangan Perusahaa'!J30)*100%</f>
        <v>0.22466897037446415</v>
      </c>
    </row>
    <row r="31" spans="1:8" x14ac:dyDescent="0.25">
      <c r="A31" s="16"/>
      <c r="B31" s="16"/>
      <c r="C31">
        <v>2020</v>
      </c>
      <c r="D31" s="14">
        <f>LN('Lap Keuangan Perusahaa'!G31)</f>
        <v>28.869104017548796</v>
      </c>
      <c r="E31" s="14">
        <f>'Lap Keuangan Perusahaa'!I31/'Lap Keuangan Perusahaa'!J31</f>
        <v>0.29016473395537429</v>
      </c>
      <c r="F31" s="14">
        <f>('Lap Keuangan Perusahaa'!G31-'Lap Keuangan Perusahaa'!H31)/'Lap Keuangan Perusahaa'!H31</f>
        <v>0.19691811679839602</v>
      </c>
      <c r="G31" s="14">
        <f>'Lap Keuangan Perusahaa'!K31/'Lap Keuangan Perusahaa'!N31</f>
        <v>4.6552980898221286</v>
      </c>
      <c r="H31" s="14">
        <f>('Lap Keuangan Perusahaa'!M31/'Lap Keuangan Perusahaa'!J31)*100%</f>
        <v>0.2351510503954588</v>
      </c>
    </row>
    <row r="32" spans="1:8" x14ac:dyDescent="0.25">
      <c r="A32" s="16"/>
      <c r="B32" s="16"/>
      <c r="C32">
        <v>2021</v>
      </c>
      <c r="D32" s="14">
        <f>LN('Lap Keuangan Perusahaa'!G32)</f>
        <v>28.996919813296635</v>
      </c>
      <c r="E32" s="14">
        <f>'Lap Keuangan Perusahaa'!I32/'Lap Keuangan Perusahaa'!J32</f>
        <v>0.18734426565287515</v>
      </c>
      <c r="F32" s="14">
        <f>('Lap Keuangan Perusahaa'!G32-'Lap Keuangan Perusahaa'!H32)/'Lap Keuangan Perusahaa'!H32</f>
        <v>0.13634366408228157</v>
      </c>
      <c r="G32" s="14">
        <f>'Lap Keuangan Perusahaa'!K32/'Lap Keuangan Perusahaa'!N32</f>
        <v>2.9963506755490741</v>
      </c>
      <c r="H32" s="14">
        <f>('Lap Keuangan Perusahaa'!M32/'Lap Keuangan Perusahaa'!J32)*100%</f>
        <v>0.18709545255966195</v>
      </c>
    </row>
    <row r="33" spans="1:8" x14ac:dyDescent="0.25">
      <c r="A33" s="16"/>
      <c r="B33" s="16"/>
      <c r="C33">
        <v>2022</v>
      </c>
      <c r="D33" s="14">
        <f>LN('Lap Keuangan Perusahaa'!G33)</f>
        <v>29.155061878691651</v>
      </c>
      <c r="E33" s="14">
        <f>'Lap Keuangan Perusahaa'!I33/'Lap Keuangan Perusahaa'!J33</f>
        <v>0.1686028109905757</v>
      </c>
      <c r="F33" s="14">
        <f>('Lap Keuangan Perusahaa'!G33-'Lap Keuangan Perusahaa'!H33)/'Lap Keuangan Perusahaa'!H33</f>
        <v>0.17133258871488324</v>
      </c>
      <c r="G33" s="14">
        <f>'Lap Keuangan Perusahaa'!K33/'Lap Keuangan Perusahaa'!N33</f>
        <v>2.5510393869746273</v>
      </c>
      <c r="H33" s="14">
        <f>('Lap Keuangan Perusahaa'!M33/'Lap Keuangan Perusahaa'!J33)*100%</f>
        <v>0.15897673370964988</v>
      </c>
    </row>
    <row r="34" spans="1:8" x14ac:dyDescent="0.25">
      <c r="A34" s="16">
        <v>9</v>
      </c>
      <c r="B34" s="16" t="s">
        <v>20</v>
      </c>
      <c r="C34">
        <v>2019</v>
      </c>
      <c r="D34" s="14">
        <f>LN('Lap Keuangan Perusahaa'!G34)</f>
        <v>27.220513395202506</v>
      </c>
      <c r="E34" s="14">
        <f>'Lap Keuangan Perusahaa'!I34/'Lap Keuangan Perusahaa'!J34</f>
        <v>0.52931512029098493</v>
      </c>
      <c r="F34" s="14">
        <f>('Lap Keuangan Perusahaa'!G34-'Lap Keuangan Perusahaa'!H34)/'Lap Keuangan Perusahaa'!H34</f>
        <v>0.23643107848758502</v>
      </c>
      <c r="G34" s="14">
        <f>'Lap Keuangan Perusahaa'!K34/'Lap Keuangan Perusahaa'!N34</f>
        <v>3.2362164151874251</v>
      </c>
      <c r="H34" s="14">
        <f>('Lap Keuangan Perusahaa'!M34/'Lap Keuangan Perusahaa'!J34)*100%</f>
        <v>0.22651963787784177</v>
      </c>
    </row>
    <row r="35" spans="1:8" x14ac:dyDescent="0.25">
      <c r="A35" s="16"/>
      <c r="B35" s="16"/>
      <c r="C35">
        <v>2020</v>
      </c>
      <c r="D35" s="14">
        <f>LN('Lap Keuangan Perusahaa'!G35)</f>
        <v>27.237692427691758</v>
      </c>
      <c r="E35" s="14">
        <f>'Lap Keuangan Perusahaa'!I35/'Lap Keuangan Perusahaa'!J35</f>
        <v>0.53051810940562805</v>
      </c>
      <c r="F35" s="14">
        <f>('Lap Keuangan Perusahaa'!G35-'Lap Keuangan Perusahaa'!H35)/'Lap Keuangan Perusahaa'!H35</f>
        <v>1.7327440686292186E-2</v>
      </c>
      <c r="G35" s="14">
        <f>'Lap Keuangan Perusahaa'!K35/'Lap Keuangan Perusahaa'!N35</f>
        <v>4.609878783245378</v>
      </c>
      <c r="H35" s="14">
        <f>('Lap Keuangan Perusahaa'!M35/'Lap Keuangan Perusahaa'!J35)*100%</f>
        <v>0.27443808536698122</v>
      </c>
    </row>
    <row r="36" spans="1:8" x14ac:dyDescent="0.25">
      <c r="A36" s="16"/>
      <c r="B36" s="16"/>
      <c r="C36">
        <v>2021</v>
      </c>
      <c r="D36" s="14">
        <f>LN('Lap Keuangan Perusahaa'!G36)</f>
        <v>27.366699105673661</v>
      </c>
      <c r="E36" s="14">
        <f>'Lap Keuangan Perusahaa'!I36/'Lap Keuangan Perusahaa'!J36</f>
        <v>0.31050329172328806</v>
      </c>
      <c r="F36" s="14">
        <f>('Lap Keuangan Perusahaa'!G36-'Lap Keuangan Perusahaa'!H36)/'Lap Keuangan Perusahaa'!H36</f>
        <v>0.13769772166515779</v>
      </c>
      <c r="G36" s="14">
        <f>'Lap Keuangan Perusahaa'!K36/'Lap Keuangan Perusahaa'!N36</f>
        <v>3.0341798232549273</v>
      </c>
      <c r="H36" s="14">
        <f>('Lap Keuangan Perusahaa'!M36/'Lap Keuangan Perusahaa'!J36)*100%</f>
        <v>0.24700232715739337</v>
      </c>
    </row>
    <row r="37" spans="1:8" x14ac:dyDescent="0.25">
      <c r="A37" s="16"/>
      <c r="B37" s="16"/>
      <c r="C37">
        <v>2022</v>
      </c>
      <c r="D37" s="14">
        <f>LN('Lap Keuangan Perusahaa'!G37)</f>
        <v>27.480314915884296</v>
      </c>
      <c r="E37" s="14">
        <f>'Lap Keuangan Perusahaa'!I37/'Lap Keuangan Perusahaa'!J37</f>
        <v>0.22259167635539714</v>
      </c>
      <c r="F37" s="14">
        <f>('Lap Keuangan Perusahaa'!G37-'Lap Keuangan Perusahaa'!H37)/'Lap Keuangan Perusahaa'!H37</f>
        <v>0.12032162606328541</v>
      </c>
      <c r="G37" s="14">
        <f>'Lap Keuangan Perusahaa'!K37/'Lap Keuangan Perusahaa'!N37</f>
        <v>3.0490152903376084</v>
      </c>
      <c r="H37" s="14">
        <f>('Lap Keuangan Perusahaa'!M37/'Lap Keuangan Perusahaa'!J37)*100%</f>
        <v>0.16683692893061336</v>
      </c>
    </row>
    <row r="38" spans="1:8" x14ac:dyDescent="0.25">
      <c r="A38" s="16">
        <v>10</v>
      </c>
      <c r="B38" s="16" t="s">
        <v>22</v>
      </c>
      <c r="C38">
        <v>2019</v>
      </c>
      <c r="D38" s="14">
        <f>LN('Lap Keuangan Perusahaa'!G38)</f>
        <v>27.68695639378824</v>
      </c>
      <c r="E38" s="14">
        <f>'Lap Keuangan Perusahaa'!I38/'Lap Keuangan Perusahaa'!J38</f>
        <v>6.9304433605992435E-2</v>
      </c>
      <c r="F38" s="14">
        <f>('Lap Keuangan Perusahaa'!G38-'Lap Keuangan Perusahaa'!H38)/'Lap Keuangan Perusahaa'!H38</f>
        <v>5.3026689931324776E-2</v>
      </c>
      <c r="G38" s="14">
        <f>'Lap Keuangan Perusahaa'!K38/'Lap Keuangan Perusahaa'!N38</f>
        <v>2.3526677010112782</v>
      </c>
      <c r="H38" s="14">
        <f>('Lap Keuangan Perusahaa'!M38/'Lap Keuangan Perusahaa'!J38)*100%</f>
        <v>8.2048541261394631E-2</v>
      </c>
    </row>
    <row r="39" spans="1:8" x14ac:dyDescent="0.25">
      <c r="A39" s="16"/>
      <c r="B39" s="16"/>
      <c r="C39">
        <v>2020</v>
      </c>
      <c r="D39" s="14">
        <f>LN('Lap Keuangan Perusahaa'!G39)</f>
        <v>27.714326495271916</v>
      </c>
      <c r="E39" s="14">
        <f>'Lap Keuangan Perusahaa'!I39/'Lap Keuangan Perusahaa'!J39</f>
        <v>7.1223689635726867E-2</v>
      </c>
      <c r="F39" s="14">
        <f>('Lap Keuangan Perusahaa'!G39-'Lap Keuangan Perusahaa'!H39)/'Lap Keuangan Perusahaa'!H39</f>
        <v>2.7748103482165516E-2</v>
      </c>
      <c r="G39" s="14">
        <f>'Lap Keuangan Perusahaa'!K39/'Lap Keuangan Perusahaa'!N39</f>
        <v>1.8480274031253414</v>
      </c>
      <c r="H39" s="14">
        <f>('Lap Keuangan Perusahaa'!M39/'Lap Keuangan Perusahaa'!J39)*100%</f>
        <v>4.579939891740141E-2</v>
      </c>
    </row>
    <row r="40" spans="1:8" x14ac:dyDescent="0.25">
      <c r="A40" s="16"/>
      <c r="B40" s="16"/>
      <c r="C40">
        <v>2021</v>
      </c>
      <c r="D40" s="14">
        <f>LN('Lap Keuangan Perusahaa'!G40)</f>
        <v>27.767504278944372</v>
      </c>
      <c r="E40" s="14">
        <f>'Lap Keuangan Perusahaa'!I40/'Lap Keuangan Perusahaa'!J40</f>
        <v>5.4025447227585857E-2</v>
      </c>
      <c r="F40" s="14">
        <f>('Lap Keuangan Perusahaa'!G40-'Lap Keuangan Perusahaa'!H40)/'Lap Keuangan Perusahaa'!H40</f>
        <v>5.4617122158694777E-2</v>
      </c>
      <c r="G40" s="14">
        <f>'Lap Keuangan Perusahaa'!K40/'Lap Keuangan Perusahaa'!N40</f>
        <v>1.6626736456462767</v>
      </c>
      <c r="H40" s="14">
        <f>('Lap Keuangan Perusahaa'!M40/'Lap Keuangan Perusahaa'!J40)*100%</f>
        <v>9.6720626052370709E-2</v>
      </c>
    </row>
    <row r="41" spans="1:8" x14ac:dyDescent="0.25">
      <c r="A41" s="16"/>
      <c r="B41" s="16"/>
      <c r="C41">
        <v>2022</v>
      </c>
      <c r="D41" s="14">
        <f>LN('Lap Keuangan Perusahaa'!G41)</f>
        <v>27.703134742507675</v>
      </c>
      <c r="E41" s="14">
        <f>'Lap Keuangan Perusahaa'!I41/'Lap Keuangan Perusahaa'!J41</f>
        <v>6.4699536029741114E-2</v>
      </c>
      <c r="F41" s="14">
        <f>('Lap Keuangan Perusahaa'!G41-'Lap Keuangan Perusahaa'!H41)/'Lap Keuangan Perusahaa'!H41</f>
        <v>-6.2341563456631652E-2</v>
      </c>
      <c r="G41" s="14">
        <f>'Lap Keuangan Perusahaa'!K41/'Lap Keuangan Perusahaa'!N41</f>
        <v>1.9127965260911479</v>
      </c>
      <c r="H41" s="14">
        <f>('Lap Keuangan Perusahaa'!M41/'Lap Keuangan Perusahaa'!J41)*100%</f>
        <v>0.12879793692451461</v>
      </c>
    </row>
    <row r="42" spans="1:8" x14ac:dyDescent="0.25">
      <c r="A42" s="16">
        <v>11</v>
      </c>
      <c r="B42" s="16" t="s">
        <v>24</v>
      </c>
      <c r="C42">
        <v>2019</v>
      </c>
      <c r="D42" s="14">
        <f>LN('Lap Keuangan Perusahaa'!G42)</f>
        <v>29.252993674897308</v>
      </c>
      <c r="E42" s="14">
        <f>'Lap Keuangan Perusahaa'!I42/'Lap Keuangan Perusahaa'!J42</f>
        <v>0.45378554191900849</v>
      </c>
      <c r="F42" s="14">
        <f>('Lap Keuangan Perusahaa'!G42-'Lap Keuangan Perusahaa'!H42)/'Lap Keuangan Perusahaa'!H42</f>
        <v>0.20194133735406594</v>
      </c>
      <c r="G42" s="14">
        <f>'Lap Keuangan Perusahaa'!K42/'Lap Keuangan Perusahaa'!N42</f>
        <v>0.44017449342513304</v>
      </c>
      <c r="H42" s="14">
        <f>('Lap Keuangan Perusahaa'!M42/'Lap Keuangan Perusahaa'!J42)*100%</f>
        <v>8.606765456726212E-2</v>
      </c>
    </row>
    <row r="43" spans="1:8" x14ac:dyDescent="0.25">
      <c r="A43" s="16"/>
      <c r="B43" s="16"/>
      <c r="C43">
        <v>2020</v>
      </c>
      <c r="D43" s="14">
        <f>LN('Lap Keuangan Perusahaa'!G43)</f>
        <v>29.528782422926334</v>
      </c>
      <c r="E43" s="14">
        <f>'Lap Keuangan Perusahaa'!I43/'Lap Keuangan Perusahaa'!J43</f>
        <v>0.5567402863999299</v>
      </c>
      <c r="F43" s="14">
        <f>('Lap Keuangan Perusahaa'!G43-'Lap Keuangan Perusahaa'!H43)/'Lap Keuangan Perusahaa'!H43</f>
        <v>0.31756949547257135</v>
      </c>
      <c r="G43" s="14">
        <f>'Lap Keuangan Perusahaa'!K43/'Lap Keuangan Perusahaa'!N43</f>
        <v>0.28098175148141713</v>
      </c>
      <c r="H43" s="14">
        <f>('Lap Keuangan Perusahaa'!M43/'Lap Keuangan Perusahaa'!J43)*100%</f>
        <v>3.6741993275829589E-2</v>
      </c>
    </row>
    <row r="44" spans="1:8" x14ac:dyDescent="0.25">
      <c r="A44" s="16"/>
      <c r="B44" s="16"/>
      <c r="C44">
        <v>2021</v>
      </c>
      <c r="D44" s="14">
        <f>LN('Lap Keuangan Perusahaa'!G44)</f>
        <v>29.543020198013107</v>
      </c>
      <c r="E44" s="14">
        <f>'Lap Keuangan Perusahaa'!I44/'Lap Keuangan Perusahaa'!J44</f>
        <v>0.55040413527190368</v>
      </c>
      <c r="F44" s="14">
        <f>('Lap Keuangan Perusahaa'!G44-'Lap Keuangan Perusahaa'!H44)/'Lap Keuangan Perusahaa'!H44</f>
        <v>1.4339614956872285E-2</v>
      </c>
      <c r="G44" s="14">
        <f>'Lap Keuangan Perusahaa'!K44/'Lap Keuangan Perusahaa'!N44</f>
        <v>2.8627954565501108</v>
      </c>
      <c r="H44" s="14">
        <f>('Lap Keuangan Perusahaa'!M44/'Lap Keuangan Perusahaa'!J44)*100%</f>
        <v>7.2804289625780838E-2</v>
      </c>
    </row>
    <row r="45" spans="1:8" x14ac:dyDescent="0.25">
      <c r="A45" s="16"/>
      <c r="B45" s="16"/>
      <c r="C45">
        <v>2022</v>
      </c>
      <c r="D45" s="14">
        <f>LN('Lap Keuangan Perusahaa'!G45)</f>
        <v>29.622638031970332</v>
      </c>
      <c r="E45" s="14">
        <f>'Lap Keuangan Perusahaa'!I45/'Lap Keuangan Perusahaa'!J45</f>
        <v>1.186332469294747</v>
      </c>
      <c r="F45" s="14">
        <f>('Lap Keuangan Perusahaa'!G45-'Lap Keuangan Perusahaa'!H45)/'Lap Keuangan Perusahaa'!H45</f>
        <v>8.2873151240558676E-2</v>
      </c>
      <c r="G45" s="14">
        <f>'Lap Keuangan Perusahaa'!K45/'Lap Keuangan Perusahaa'!N45</f>
        <v>5.78001463268712</v>
      </c>
      <c r="H45" s="14">
        <f>('Lap Keuangan Perusahaa'!M45/'Lap Keuangan Perusahaa'!J45)*100%</f>
        <v>0.1556684096151732</v>
      </c>
    </row>
    <row r="46" spans="1:8" x14ac:dyDescent="0.25">
      <c r="A46" s="16">
        <v>12</v>
      </c>
      <c r="B46" s="16" t="s">
        <v>26</v>
      </c>
      <c r="C46">
        <v>2019</v>
      </c>
      <c r="D46" s="14">
        <f>LN('Lap Keuangan Perusahaa'!G46)</f>
        <v>30.577453832934669</v>
      </c>
      <c r="E46" s="14">
        <f>'Lap Keuangan Perusahaa'!I46/'Lap Keuangan Perusahaa'!J46</f>
        <v>0.92070557643858097</v>
      </c>
      <c r="F46" s="14">
        <f>('Lap Keuangan Perusahaa'!G46-'Lap Keuangan Perusahaa'!H46)/'Lap Keuangan Perusahaa'!H46</f>
        <v>8.2209897366717175E-2</v>
      </c>
      <c r="G46" s="14">
        <f>'Lap Keuangan Perusahaa'!K46/'Lap Keuangan Perusahaa'!N46</f>
        <v>4.6242545387734237</v>
      </c>
      <c r="H46" s="14">
        <f>('Lap Keuangan Perusahaa'!M46/'Lap Keuangan Perusahaa'!J46)*100%</f>
        <v>0.20696293221512782</v>
      </c>
    </row>
    <row r="47" spans="1:8" x14ac:dyDescent="0.25">
      <c r="A47" s="16"/>
      <c r="B47" s="16"/>
      <c r="C47">
        <v>2020</v>
      </c>
      <c r="D47" s="14">
        <f>LN('Lap Keuangan Perusahaa'!G47)</f>
        <v>30.6155660698589</v>
      </c>
      <c r="E47" s="14">
        <f>'Lap Keuangan Perusahaa'!I47/'Lap Keuangan Perusahaa'!J47</f>
        <v>0.75465169460545078</v>
      </c>
      <c r="F47" s="14">
        <f>('Lap Keuangan Perusahaa'!G47-'Lap Keuangan Perusahaa'!H47)/'Lap Keuangan Perusahaa'!H47</f>
        <v>3.8847823419939052E-2</v>
      </c>
      <c r="G47" s="14">
        <f>'Lap Keuangan Perusahaa'!K47/'Lap Keuangan Perusahaa'!N47</f>
        <v>5.3757040330674384</v>
      </c>
      <c r="H47" s="14">
        <f>('Lap Keuangan Perusahaa'!M47/'Lap Keuangan Perusahaa'!J47)*100%</f>
        <v>0.18614864588582303</v>
      </c>
    </row>
    <row r="48" spans="1:8" x14ac:dyDescent="0.25">
      <c r="A48" s="16"/>
      <c r="B48" s="16"/>
      <c r="C48">
        <v>2021</v>
      </c>
      <c r="D48" s="14">
        <f>LN('Lap Keuangan Perusahaa'!G48)</f>
        <v>30.622627553189677</v>
      </c>
      <c r="E48" s="14">
        <f>'Lap Keuangan Perusahaa'!I48/'Lap Keuangan Perusahaa'!J48</f>
        <v>0.75330970232217331</v>
      </c>
      <c r="F48" s="14">
        <f>('Lap Keuangan Perusahaa'!G48-'Lap Keuangan Perusahaa'!H48)/'Lap Keuangan Perusahaa'!H48</f>
        <v>7.0864743942184102E-3</v>
      </c>
      <c r="G48" s="14">
        <f>'Lap Keuangan Perusahaa'!K48/'Lap Keuangan Perusahaa'!N48</f>
        <v>4.0151075158576051</v>
      </c>
      <c r="H48" s="14">
        <f>('Lap Keuangan Perusahaa'!M48/'Lap Keuangan Perusahaa'!J48)*100%</f>
        <v>0.10660645254598802</v>
      </c>
    </row>
    <row r="49" spans="1:8" x14ac:dyDescent="0.25">
      <c r="A49" s="16"/>
      <c r="B49" s="16"/>
      <c r="C49">
        <v>2022</v>
      </c>
      <c r="D49" s="14">
        <f>LN('Lap Keuangan Perusahaa'!G49)</f>
        <v>30.734538195465962</v>
      </c>
      <c r="E49" s="14">
        <f>'Lap Keuangan Perusahaa'!I49/'Lap Keuangan Perusahaa'!J49</f>
        <v>0.73562069639613481</v>
      </c>
      <c r="F49" s="14">
        <f>('Lap Keuangan Perusahaa'!G49-'Lap Keuangan Perusahaa'!H49)/'Lap Keuangan Perusahaa'!H49</f>
        <v>0.11841291734729262</v>
      </c>
      <c r="G49" s="14">
        <f>'Lap Keuangan Perusahaa'!K49/'Lap Keuangan Perusahaa'!N49</f>
        <v>4.3551290680008021</v>
      </c>
      <c r="H49" s="14">
        <f>('Lap Keuangan Perusahaa'!M49/'Lap Keuangan Perusahaa'!J49)*100%</f>
        <v>0.15349524688748931</v>
      </c>
    </row>
    <row r="50" spans="1:8" x14ac:dyDescent="0.25">
      <c r="A50" s="16">
        <v>13</v>
      </c>
      <c r="B50" s="16" t="s">
        <v>28</v>
      </c>
      <c r="C50">
        <v>2019</v>
      </c>
      <c r="D50" s="14">
        <f>LN('Lap Keuangan Perusahaa'!G50)</f>
        <v>29.174764392771777</v>
      </c>
      <c r="E50" s="14">
        <f>'Lap Keuangan Perusahaa'!I50/'Lap Keuangan Perusahaa'!J50</f>
        <v>0.51396488808967122</v>
      </c>
      <c r="F50" s="14">
        <f>('Lap Keuangan Perusahaa'!G50-'Lap Keuangan Perusahaa'!H50)/'Lap Keuangan Perusahaa'!H50</f>
        <v>6.5608990620589155E-2</v>
      </c>
      <c r="G50" s="14">
        <f>'Lap Keuangan Perusahaa'!K50/'Lap Keuangan Perusahaa'!N50</f>
        <v>2.6005439986333725</v>
      </c>
      <c r="H50" s="14">
        <f>('Lap Keuangan Perusahaa'!M50/'Lap Keuangan Perusahaa'!J50)*100%</f>
        <v>7.6478936126195801E-2</v>
      </c>
    </row>
    <row r="51" spans="1:8" x14ac:dyDescent="0.25">
      <c r="A51" s="16"/>
      <c r="B51" s="16"/>
      <c r="C51">
        <v>2020</v>
      </c>
      <c r="D51" s="14">
        <f>LN('Lap Keuangan Perusahaa'!G51)</f>
        <v>29.124411986193863</v>
      </c>
      <c r="E51" s="14">
        <f>'Lap Keuangan Perusahaa'!I51/'Lap Keuangan Perusahaa'!J51</f>
        <v>0.37937435573392786</v>
      </c>
      <c r="F51" s="14">
        <f>('Lap Keuangan Perusahaa'!G51-'Lap Keuangan Perusahaa'!H51)/'Lap Keuangan Perusahaa'!H51</f>
        <v>-4.9105735945744515E-2</v>
      </c>
      <c r="G51" s="14">
        <f>'Lap Keuangan Perusahaa'!K51/'Lap Keuangan Perusahaa'!N51</f>
        <v>2.6067169681354736</v>
      </c>
      <c r="H51" s="14">
        <f>('Lap Keuangan Perusahaa'!M51/'Lap Keuangan Perusahaa'!J51)*100%</f>
        <v>5.223899213537584E-2</v>
      </c>
    </row>
    <row r="52" spans="1:8" x14ac:dyDescent="0.25">
      <c r="A52" s="16"/>
      <c r="B52" s="16"/>
      <c r="C52">
        <v>2021</v>
      </c>
      <c r="D52" s="14">
        <f>LN('Lap Keuangan Perusahaa'!G52)</f>
        <v>29.064028347678988</v>
      </c>
      <c r="E52" s="14">
        <f>'Lap Keuangan Perusahaa'!I52/'Lap Keuangan Perusahaa'!J52</f>
        <v>0.4605858906442909</v>
      </c>
      <c r="F52" s="14">
        <f>('Lap Keuangan Perusahaa'!G52-'Lap Keuangan Perusahaa'!H52)/'Lap Keuangan Perusahaa'!H52</f>
        <v>-5.8596694267891269E-2</v>
      </c>
      <c r="G52" s="14">
        <f>'Lap Keuangan Perusahaa'!K52/'Lap Keuangan Perusahaa'!N52</f>
        <v>2.9319942434901893</v>
      </c>
      <c r="H52" s="14">
        <f>('Lap Keuangan Perusahaa'!M52/'Lap Keuangan Perusahaa'!J52)*100%</f>
        <v>9.8830451320952958E-2</v>
      </c>
    </row>
    <row r="53" spans="1:8" x14ac:dyDescent="0.25">
      <c r="A53" s="16"/>
      <c r="B53" s="16"/>
      <c r="C53">
        <v>2022</v>
      </c>
      <c r="D53" s="14">
        <f>LN('Lap Keuangan Perusahaa'!G53)</f>
        <v>29.049376393013116</v>
      </c>
      <c r="E53" s="14">
        <f>'Lap Keuangan Perusahaa'!I53/'Lap Keuangan Perusahaa'!J53</f>
        <v>0.54049682307068025</v>
      </c>
      <c r="F53" s="14">
        <f>('Lap Keuangan Perusahaa'!G53-'Lap Keuangan Perusahaa'!H53)/'Lap Keuangan Perusahaa'!H53</f>
        <v>-1.4545137109798592E-2</v>
      </c>
      <c r="G53" s="14">
        <f>'Lap Keuangan Perusahaa'!K53/'Lap Keuangan Perusahaa'!N53</f>
        <v>3.0457486033028514</v>
      </c>
      <c r="H53" s="14">
        <f>('Lap Keuangan Perusahaa'!M53/'Lap Keuangan Perusahaa'!J53)*100%</f>
        <v>0.16121616974263886</v>
      </c>
    </row>
    <row r="54" spans="1:8" x14ac:dyDescent="0.25">
      <c r="A54" s="16">
        <v>14</v>
      </c>
      <c r="B54" s="16" t="s">
        <v>30</v>
      </c>
      <c r="C54">
        <v>2019</v>
      </c>
      <c r="D54" s="14">
        <f>LN('Lap Keuangan Perusahaa'!G54)</f>
        <v>15.703855454129334</v>
      </c>
      <c r="E54" s="14">
        <f>'Lap Keuangan Perusahaa'!I54/'Lap Keuangan Perusahaa'!J54</f>
        <v>0.16856933136391519</v>
      </c>
      <c r="F54" s="14">
        <f>('Lap Keuangan Perusahaa'!G54-'Lap Keuangan Perusahaa'!H54)/'Lap Keuangan Perusahaa'!H54</f>
        <v>0.18944842311853533</v>
      </c>
      <c r="G54" s="14">
        <f>'Lap Keuangan Perusahaa'!K54/'Lap Keuangan Perusahaa'!N54</f>
        <v>3432263.4757518782</v>
      </c>
      <c r="H54" s="14">
        <f>('Lap Keuangan Perusahaa'!M54/'Lap Keuangan Perusahaa'!J54)*100%</f>
        <v>0.1831723322804267</v>
      </c>
    </row>
    <row r="55" spans="1:8" x14ac:dyDescent="0.25">
      <c r="A55" s="16"/>
      <c r="B55" s="16"/>
      <c r="C55">
        <v>2020</v>
      </c>
      <c r="D55" s="14">
        <f>LN('Lap Keuangan Perusahaa'!G55)</f>
        <v>15.9850345477304</v>
      </c>
      <c r="E55" s="14">
        <f>'Lap Keuangan Perusahaa'!I55/'Lap Keuangan Perusahaa'!J55</f>
        <v>0.83073975001134526</v>
      </c>
      <c r="F55" s="14">
        <f>('Lap Keuangan Perusahaa'!G55-'Lap Keuangan Perusahaa'!H55)/'Lap Keuangan Perusahaa'!H55</f>
        <v>0.32469082634250657</v>
      </c>
      <c r="G55" s="14">
        <f>'Lap Keuangan Perusahaa'!K55/'Lap Keuangan Perusahaa'!N55</f>
        <v>4010855.5698483628</v>
      </c>
      <c r="H55" s="14">
        <f>('Lap Keuangan Perusahaa'!M55/'Lap Keuangan Perusahaa'!J55)*100%</f>
        <v>0.23206336944085382</v>
      </c>
    </row>
    <row r="56" spans="1:8" x14ac:dyDescent="0.25">
      <c r="A56" s="16"/>
      <c r="B56" s="16"/>
      <c r="C56">
        <v>2021</v>
      </c>
      <c r="D56" s="14">
        <f>LN('Lap Keuangan Perusahaa'!G56)</f>
        <v>15.817916615737188</v>
      </c>
      <c r="E56" s="14">
        <f>'Lap Keuangan Perusahaa'!I56/'Lap Keuangan Perusahaa'!J56</f>
        <v>0.44154814420666211</v>
      </c>
      <c r="F56" s="14">
        <f>('Lap Keuangan Perusahaa'!G56-'Lap Keuangan Perusahaa'!H56)/'Lap Keuangan Perusahaa'!H56</f>
        <v>-0.15390017678541157</v>
      </c>
      <c r="G56" s="14">
        <f>'Lap Keuangan Perusahaa'!K56/'Lap Keuangan Perusahaa'!N56</f>
        <v>3530283.0175826754</v>
      </c>
      <c r="H56" s="14">
        <f>('Lap Keuangan Perusahaa'!M56/'Lap Keuangan Perusahaa'!J56)*100%</f>
        <v>0.24849390614399103</v>
      </c>
    </row>
    <row r="57" spans="1:8" x14ac:dyDescent="0.25">
      <c r="A57" s="16"/>
      <c r="B57" s="16"/>
      <c r="C57">
        <v>2022</v>
      </c>
      <c r="D57" s="14">
        <f>LN('Lap Keuangan Perusahaa'!G57)</f>
        <v>15.813792883490221</v>
      </c>
      <c r="E57" s="14">
        <f>'Lap Keuangan Perusahaa'!I57/'Lap Keuangan Perusahaa'!J57</f>
        <v>0.26683524886053311</v>
      </c>
      <c r="F57" s="14">
        <f>('Lap Keuangan Perusahaa'!G57-'Lap Keuangan Perusahaa'!H57)/'Lap Keuangan Perusahaa'!H57</f>
        <v>-4.1152413385652431E-3</v>
      </c>
      <c r="G57" s="14">
        <f>'Lap Keuangan Perusahaa'!K57/'Lap Keuangan Perusahaa'!N57</f>
        <v>2926737.6408694349</v>
      </c>
      <c r="H57" s="14">
        <f>('Lap Keuangan Perusahaa'!M57/'Lap Keuangan Perusahaa'!J57)*100%</f>
        <v>0.16581473922914178</v>
      </c>
    </row>
    <row r="58" spans="1:8" x14ac:dyDescent="0.25">
      <c r="A58" s="16">
        <v>15</v>
      </c>
      <c r="B58" s="16" t="s">
        <v>32</v>
      </c>
      <c r="C58">
        <v>2019</v>
      </c>
      <c r="D58" s="14">
        <f>LN('Lap Keuangan Perusahaa'!G58)</f>
        <v>13.6199517743883</v>
      </c>
      <c r="E58" s="14">
        <f>'Lap Keuangan Perusahaa'!I58/'Lap Keuangan Perusahaa'!J58</f>
        <v>0.44800391592729477</v>
      </c>
      <c r="F58" s="14">
        <f>('Lap Keuangan Perusahaa'!G58-'Lap Keuangan Perusahaa'!H58)/'Lap Keuangan Perusahaa'!H58</f>
        <v>-6.68349834047261E-2</v>
      </c>
      <c r="G58" s="14">
        <f>'Lap Keuangan Perusahaa'!K58/'Lap Keuangan Perusahaa'!N58</f>
        <v>1085405.8742430939</v>
      </c>
      <c r="H58" s="14">
        <f>('Lap Keuangan Perusahaa'!M58/'Lap Keuangan Perusahaa'!J58)*100%</f>
        <v>0.14770124151094224</v>
      </c>
    </row>
    <row r="59" spans="1:8" x14ac:dyDescent="0.25">
      <c r="A59" s="16"/>
      <c r="B59" s="16"/>
      <c r="C59">
        <v>2020</v>
      </c>
      <c r="D59" s="14">
        <f>LN('Lap Keuangan Perusahaa'!G59)</f>
        <v>13.773428394764894</v>
      </c>
      <c r="E59" s="14">
        <f>'Lap Keuangan Perusahaa'!I59/'Lap Keuangan Perusahaa'!J59</f>
        <v>0.3687081375230547</v>
      </c>
      <c r="F59" s="14">
        <f>('Lap Keuangan Perusahaa'!G59-'Lap Keuangan Perusahaa'!H59)/'Lap Keuangan Perusahaa'!H59</f>
        <v>0.16588052895576835</v>
      </c>
      <c r="G59" s="14">
        <f>'Lap Keuangan Perusahaa'!K59/'Lap Keuangan Perusahaa'!N59</f>
        <v>1229463.9433097125</v>
      </c>
      <c r="H59" s="14">
        <f>('Lap Keuangan Perusahaa'!M59/'Lap Keuangan Perusahaa'!J59)*100%</f>
        <v>0.19384361063685213</v>
      </c>
    </row>
    <row r="60" spans="1:8" x14ac:dyDescent="0.25">
      <c r="A60" s="16"/>
      <c r="B60" s="16"/>
      <c r="C60">
        <v>2021</v>
      </c>
      <c r="D60" s="14">
        <f>LN('Lap Keuangan Perusahaa'!G60)</f>
        <v>14.081029840125066</v>
      </c>
      <c r="E60" s="14">
        <f>'Lap Keuangan Perusahaa'!I60/'Lap Keuangan Perusahaa'!J60</f>
        <v>0.34469492698106963</v>
      </c>
      <c r="F60" s="14">
        <f>('Lap Keuangan Perusahaa'!G60-'Lap Keuangan Perusahaa'!H60)/'Lap Keuangan Perusahaa'!H60</f>
        <v>0.36015878330105311</v>
      </c>
      <c r="G60" s="14">
        <f>'Lap Keuangan Perusahaa'!K60/'Lap Keuangan Perusahaa'!N60</f>
        <v>2001161.5304743059</v>
      </c>
      <c r="H60" s="14">
        <f>('Lap Keuangan Perusahaa'!M60/'Lap Keuangan Perusahaa'!J60)*100%</f>
        <v>0.27402901784563477</v>
      </c>
    </row>
    <row r="61" spans="1:8" x14ac:dyDescent="0.25">
      <c r="A61" s="16"/>
      <c r="B61" s="16"/>
      <c r="C61">
        <v>2022</v>
      </c>
      <c r="D61" s="14">
        <f>LN('Lap Keuangan Perusahaa'!G61)</f>
        <v>14.313604679001459</v>
      </c>
      <c r="E61" s="14">
        <f>'Lap Keuangan Perusahaa'!I61/'Lap Keuangan Perusahaa'!J61</f>
        <v>0.23279713762589563</v>
      </c>
      <c r="F61" s="14">
        <f>('Lap Keuangan Perusahaa'!G61-'Lap Keuangan Perusahaa'!H61)/'Lap Keuangan Perusahaa'!H61</f>
        <v>0.26184487787821253</v>
      </c>
      <c r="G61" s="14">
        <f>'Lap Keuangan Perusahaa'!K61/'Lap Keuangan Perusahaa'!N61</f>
        <v>3170808.6536473394</v>
      </c>
      <c r="H61" s="14">
        <f>('Lap Keuangan Perusahaa'!M61/'Lap Keuangan Perusahaa'!J61)*100%</f>
        <v>0.27342085469675675</v>
      </c>
    </row>
    <row r="62" spans="1:8" x14ac:dyDescent="0.25">
      <c r="A62" s="15">
        <v>16</v>
      </c>
      <c r="B62" s="15" t="s">
        <v>53</v>
      </c>
      <c r="C62">
        <v>2019</v>
      </c>
      <c r="D62" s="14">
        <f>LN('Lap Keuangan Perusahaa'!G62)</f>
        <v>14.914045176949505</v>
      </c>
      <c r="E62" s="14">
        <f>'Lap Keuangan Perusahaa'!I62/'Lap Keuangan Perusahaa'!J62</f>
        <v>1.3338714621595589</v>
      </c>
      <c r="F62" s="14">
        <f>('Lap Keuangan Perusahaa'!G62-'Lap Keuangan Perusahaa'!H62)/'Lap Keuangan Perusahaa'!H62</f>
        <v>-0.11589016145099588</v>
      </c>
      <c r="G62" s="14">
        <f>'Lap Keuangan Perusahaa'!K62/'Lap Keuangan Perusahaa'!N62</f>
        <v>360530.80116049107</v>
      </c>
      <c r="H62" s="14">
        <f>('Lap Keuangan Perusahaa'!M62/'Lap Keuangan Perusahaa'!J62)*100%</f>
        <v>4.9809463494637128E-2</v>
      </c>
    </row>
    <row r="63" spans="1:8" x14ac:dyDescent="0.25">
      <c r="A63" s="15"/>
      <c r="B63" s="15"/>
      <c r="C63">
        <v>2020</v>
      </c>
      <c r="D63" s="14">
        <f>LN('Lap Keuangan Perusahaa'!G63)</f>
        <v>14.901715189023381</v>
      </c>
      <c r="E63" s="14">
        <f>'Lap Keuangan Perusahaa'!I63/'Lap Keuangan Perusahaa'!J63</f>
        <v>1.2410419042836096</v>
      </c>
      <c r="F63" s="14">
        <f>('Lap Keuangan Perusahaa'!G63-'Lap Keuangan Perusahaa'!H63)/'Lap Keuangan Perusahaa'!H63</f>
        <v>-1.2254285082808097E-2</v>
      </c>
      <c r="G63" s="14">
        <f>'Lap Keuangan Perusahaa'!K63/'Lap Keuangan Perusahaa'!N63</f>
        <v>336874.57367965661</v>
      </c>
      <c r="H63" s="14">
        <f>('Lap Keuangan Perusahaa'!M63/'Lap Keuangan Perusahaa'!J63)*100%</f>
        <v>5.0745146563643019E-2</v>
      </c>
    </row>
    <row r="64" spans="1:8" x14ac:dyDescent="0.25">
      <c r="A64" s="15"/>
      <c r="B64" s="15"/>
      <c r="C64">
        <v>2021</v>
      </c>
      <c r="D64" s="14">
        <f>LN('Lap Keuangan Perusahaa'!G64)</f>
        <v>14.911859620801156</v>
      </c>
      <c r="E64" s="14">
        <f>'Lap Keuangan Perusahaa'!I64/'Lap Keuangan Perusahaa'!J64</f>
        <v>1.1569679836448448</v>
      </c>
      <c r="F64" s="14">
        <f>('Lap Keuangan Perusahaa'!G64-'Lap Keuangan Perusahaa'!H64)/'Lap Keuangan Perusahaa'!H64</f>
        <v>1.0196060961043966E-2</v>
      </c>
      <c r="G64" s="14">
        <f>'Lap Keuangan Perusahaa'!K64/'Lap Keuangan Perusahaa'!N64</f>
        <v>580328.79497325432</v>
      </c>
      <c r="H64" s="14">
        <f>('Lap Keuangan Perusahaa'!M64/'Lap Keuangan Perusahaa'!J64)*100%</f>
        <v>6.6097282043558497E-2</v>
      </c>
    </row>
    <row r="65" spans="1:8" x14ac:dyDescent="0.25">
      <c r="A65" s="15"/>
      <c r="B65" s="15"/>
      <c r="C65">
        <v>2022</v>
      </c>
      <c r="D65" s="14">
        <f>LN('Lap Keuangan Perusahaa'!G65)</f>
        <v>14.97039321813128</v>
      </c>
      <c r="E65" s="14">
        <f>'Lap Keuangan Perusahaa'!I65/'Lap Keuangan Perusahaa'!J65</f>
        <v>1.1962420339409994</v>
      </c>
      <c r="F65" s="14">
        <f>('Lap Keuangan Perusahaa'!G65-'Lap Keuangan Perusahaa'!H65)/'Lap Keuangan Perusahaa'!H65</f>
        <v>6.0280607693793099E-2</v>
      </c>
      <c r="G65" s="14">
        <f>'Lap Keuangan Perusahaa'!K65/'Lap Keuangan Perusahaa'!N65</f>
        <v>703631.39754345384</v>
      </c>
      <c r="H65" s="14">
        <f>('Lap Keuangan Perusahaa'!M65/'Lap Keuangan Perusahaa'!J65)*100%</f>
        <v>6.4403195212302519E-2</v>
      </c>
    </row>
    <row r="66" spans="1:8" x14ac:dyDescent="0.25">
      <c r="A66" s="15">
        <v>17</v>
      </c>
      <c r="B66" s="15" t="s">
        <v>54</v>
      </c>
      <c r="C66">
        <v>2019</v>
      </c>
      <c r="D66" s="14">
        <f>LN('Lap Keuangan Perusahaa'!G66)</f>
        <v>27.962537910369512</v>
      </c>
      <c r="E66" s="14">
        <f>'Lap Keuangan Perusahaa'!I66/'Lap Keuangan Perusahaa'!J66</f>
        <v>0.23140288288508867</v>
      </c>
      <c r="F66" s="14">
        <f>('Lap Keuangan Perusahaa'!G66-'Lap Keuangan Perusahaa'!H66)/'Lap Keuangan Perusahaa'!H66</f>
        <v>0.19172962128599777</v>
      </c>
      <c r="G66" s="14">
        <f>'Lap Keuangan Perusahaa'!K66/'Lap Keuangan Perusahaa'!N66</f>
        <v>0.87832993717798957</v>
      </c>
      <c r="H66" s="14">
        <f>('Lap Keuangan Perusahaa'!M66/'Lap Keuangan Perusahaa'!J66)*100%</f>
        <v>0.190164640828832</v>
      </c>
    </row>
    <row r="67" spans="1:8" x14ac:dyDescent="0.25">
      <c r="A67" s="15"/>
      <c r="B67" s="15"/>
      <c r="C67">
        <v>2020</v>
      </c>
      <c r="D67" s="14">
        <f>LN('Lap Keuangan Perusahaa'!G67)</f>
        <v>28.079975907073237</v>
      </c>
      <c r="E67" s="14">
        <f>'Lap Keuangan Perusahaa'!I67/'Lap Keuangan Perusahaa'!J67</f>
        <v>0.24268675668207262</v>
      </c>
      <c r="F67" s="14">
        <f>('Lap Keuangan Perusahaa'!G67-'Lap Keuangan Perusahaa'!H67)/'Lap Keuangan Perusahaa'!H67</f>
        <v>0.12461189813724127</v>
      </c>
      <c r="G67" s="14">
        <f>'Lap Keuangan Perusahaa'!K67/'Lap Keuangan Perusahaa'!N67</f>
        <v>0.84243861961407995</v>
      </c>
      <c r="H67" s="14">
        <f>('Lap Keuangan Perusahaa'!M67/'Lap Keuangan Perusahaa'!J67)*100%</f>
        <v>0.14421387445432352</v>
      </c>
    </row>
    <row r="68" spans="1:8" x14ac:dyDescent="0.25">
      <c r="A68" s="15"/>
      <c r="B68" s="15"/>
      <c r="C68">
        <v>2021</v>
      </c>
      <c r="D68" s="14">
        <f>LN('Lap Keuangan Perusahaa'!G68)</f>
        <v>28.160111241275146</v>
      </c>
      <c r="E68" s="14">
        <f>'Lap Keuangan Perusahaa'!I68/'Lap Keuangan Perusahaa'!J68</f>
        <v>0.22345943191590242</v>
      </c>
      <c r="F68" s="14">
        <f>('Lap Keuangan Perusahaa'!G68-'Lap Keuangan Perusahaa'!H68)/'Lap Keuangan Perusahaa'!H68</f>
        <v>8.3433683386537366E-2</v>
      </c>
      <c r="G68" s="14">
        <f>'Lap Keuangan Perusahaa'!K68/'Lap Keuangan Perusahaa'!N68</f>
        <v>0.80627550602344522</v>
      </c>
      <c r="H68" s="14">
        <f>('Lap Keuangan Perusahaa'!M68/'Lap Keuangan Perusahaa'!J68)*100%</f>
        <v>0.13483814671695357</v>
      </c>
    </row>
    <row r="69" spans="1:8" x14ac:dyDescent="0.25">
      <c r="A69" s="15"/>
      <c r="B69" s="15"/>
      <c r="C69">
        <v>2022</v>
      </c>
      <c r="D69" s="14">
        <f>LN('Lap Keuangan Perusahaa'!G69)</f>
        <v>28.172349244222566</v>
      </c>
      <c r="E69" s="14">
        <f>'Lap Keuangan Perusahaa'!I69/'Lap Keuangan Perusahaa'!J69</f>
        <v>0.10854189075064263</v>
      </c>
      <c r="F69" s="14">
        <f>('Lap Keuangan Perusahaa'!G69-'Lap Keuangan Perusahaa'!H69)/'Lap Keuangan Perusahaa'!H69</f>
        <v>1.2313193720725193E-2</v>
      </c>
      <c r="G69" s="14">
        <f>'Lap Keuangan Perusahaa'!K69/'Lap Keuangan Perusahaa'!N69</f>
        <v>0.7600434949205831</v>
      </c>
      <c r="H69" s="14">
        <f>('Lap Keuangan Perusahaa'!M69/'Lap Keuangan Perusahaa'!J69)*100%</f>
        <v>0.14238608968788152</v>
      </c>
    </row>
    <row r="70" spans="1:8" x14ac:dyDescent="0.25">
      <c r="A70" s="15">
        <v>18</v>
      </c>
      <c r="B70" s="15" t="s">
        <v>55</v>
      </c>
      <c r="C70">
        <v>2019</v>
      </c>
      <c r="D70" s="14">
        <f>LN('Lap Keuangan Perusahaa'!G70)</f>
        <v>14.879169017368856</v>
      </c>
      <c r="E70" s="14">
        <f>'Lap Keuangan Perusahaa'!I70/'Lap Keuangan Perusahaa'!J70</f>
        <v>1.5278641404459135</v>
      </c>
      <c r="F70" s="14">
        <f>('Lap Keuangan Perusahaa'!G70-'Lap Keuangan Perusahaa'!H70)/'Lap Keuangan Perusahaa'!H70</f>
        <v>2.5779537712566978E-3</v>
      </c>
      <c r="G70" s="14">
        <f>'Lap Keuangan Perusahaa'!K70/'Lap Keuangan Perusahaa'!N70</f>
        <v>28497644.429746069</v>
      </c>
      <c r="H70" s="14">
        <f>('Lap Keuangan Perusahaa'!M70/'Lap Keuangan Perusahaa'!J70)*100%</f>
        <v>1.0532867600285165</v>
      </c>
    </row>
    <row r="71" spans="1:8" x14ac:dyDescent="0.25">
      <c r="A71" s="15"/>
      <c r="B71" s="15"/>
      <c r="C71">
        <v>2020</v>
      </c>
      <c r="D71" s="14">
        <f>LN('Lap Keuangan Perusahaa'!G71)</f>
        <v>14.882778367685415</v>
      </c>
      <c r="E71" s="14">
        <f>'Lap Keuangan Perusahaa'!I71/'Lap Keuangan Perusahaa'!J71</f>
        <v>1.0283332147346949</v>
      </c>
      <c r="F71" s="14">
        <f>('Lap Keuangan Perusahaa'!G71-'Lap Keuangan Perusahaa'!H71)/'Lap Keuangan Perusahaa'!H71</f>
        <v>3.6158718652375774E-3</v>
      </c>
      <c r="G71" s="14">
        <f>'Lap Keuangan Perusahaa'!K71/'Lap Keuangan Perusahaa'!N71</f>
        <v>14258277.138507864</v>
      </c>
      <c r="H71" s="14">
        <f>('Lap Keuangan Perusahaa'!M71/'Lap Keuangan Perusahaa'!J71)*100%</f>
        <v>0.19925757252306744</v>
      </c>
    </row>
    <row r="72" spans="1:8" x14ac:dyDescent="0.25">
      <c r="A72" s="15"/>
      <c r="B72" s="15"/>
      <c r="C72">
        <v>2021</v>
      </c>
      <c r="D72" s="14">
        <f>LN('Lap Keuangan Perusahaa'!G72)</f>
        <v>14.887784689208781</v>
      </c>
      <c r="E72" s="14">
        <f>'Lap Keuangan Perusahaa'!I72/'Lap Keuangan Perusahaa'!J72</f>
        <v>1.6584164045718675</v>
      </c>
      <c r="F72" s="14">
        <f>('Lap Keuangan Perusahaa'!G72-'Lap Keuangan Perusahaa'!H72)/'Lap Keuangan Perusahaa'!H72</f>
        <v>5.0188740896153815E-3</v>
      </c>
      <c r="G72" s="14">
        <f>'Lap Keuangan Perusahaa'!K72/'Lap Keuangan Perusahaa'!N72</f>
        <v>14952004.126798993</v>
      </c>
      <c r="H72" s="14">
        <f>('Lap Keuangan Perusahaa'!M72/'Lap Keuangan Perusahaa'!J72)*100%</f>
        <v>0.6057824314451894</v>
      </c>
    </row>
    <row r="73" spans="1:8" x14ac:dyDescent="0.25">
      <c r="A73" s="15"/>
      <c r="B73" s="15"/>
      <c r="C73">
        <v>2022</v>
      </c>
      <c r="D73" s="14">
        <f>LN('Lap Keuangan Perusahaa'!G73)</f>
        <v>15.031758315845821</v>
      </c>
      <c r="E73" s="14">
        <f>'Lap Keuangan Perusahaa'!I73/'Lap Keuangan Perusahaa'!J73</f>
        <v>2.1441168386480634</v>
      </c>
      <c r="F73" s="14">
        <f>('Lap Keuangan Perusahaa'!G73-'Lap Keuangan Perusahaa'!H73)/'Lap Keuangan Perusahaa'!H73</f>
        <v>0.15485365074878071</v>
      </c>
      <c r="G73" s="14">
        <f>'Lap Keuangan Perusahaa'!K73/'Lap Keuangan Perusahaa'!N73</f>
        <v>17570194.032284364</v>
      </c>
      <c r="H73" s="14">
        <f>('Lap Keuangan Perusahaa'!M73/'Lap Keuangan Perusahaa'!J73)*100%</f>
        <v>0.86176049940602362</v>
      </c>
    </row>
    <row r="74" spans="1:8" x14ac:dyDescent="0.25">
      <c r="A74" s="15">
        <v>19</v>
      </c>
      <c r="B74" s="15" t="s">
        <v>56</v>
      </c>
      <c r="C74">
        <v>2019</v>
      </c>
      <c r="D74" s="14">
        <f>LN('Lap Keuangan Perusahaa'!G74)</f>
        <v>28.230068228249788</v>
      </c>
      <c r="E74" s="14">
        <f>'Lap Keuangan Perusahaa'!I74/'Lap Keuangan Perusahaa'!J74</f>
        <v>0.75743148735263199</v>
      </c>
      <c r="F74" s="14">
        <f>('Lap Keuangan Perusahaa'!G74-'Lap Keuangan Perusahaa'!H74)/'Lap Keuangan Perusahaa'!H74</f>
        <v>2.7672079952177693E-2</v>
      </c>
      <c r="G74" s="14">
        <f>'Lap Keuangan Perusahaa'!K74/'Lap Keuangan Perusahaa'!N74</f>
        <v>0.68318922078634015</v>
      </c>
      <c r="H74" s="14">
        <f>('Lap Keuangan Perusahaa'!M74/'Lap Keuangan Perusahaa'!J74)*100%</f>
        <v>9.2406856976103469E-4</v>
      </c>
    </row>
    <row r="75" spans="1:8" x14ac:dyDescent="0.25">
      <c r="A75" s="15"/>
      <c r="B75" s="15"/>
      <c r="C75">
        <v>2020</v>
      </c>
      <c r="D75" s="14">
        <f>LN('Lap Keuangan Perusahaa'!G75)</f>
        <v>28.201243622785679</v>
      </c>
      <c r="E75" s="14">
        <f>'Lap Keuangan Perusahaa'!I75/'Lap Keuangan Perusahaa'!J75</f>
        <v>0.83855952927069533</v>
      </c>
      <c r="F75" s="14">
        <f>('Lap Keuangan Perusahaa'!G75-'Lap Keuangan Perusahaa'!H75)/'Lap Keuangan Perusahaa'!H75</f>
        <v>-2.8413139450616631E-2</v>
      </c>
      <c r="G75" s="14">
        <f>'Lap Keuangan Perusahaa'!K75/'Lap Keuangan Perusahaa'!N75</f>
        <v>0.58132609585777539</v>
      </c>
      <c r="H75" s="14">
        <f>('Lap Keuangan Perusahaa'!M75/'Lap Keuangan Perusahaa'!J75)*100%</f>
        <v>5.6297765715656173E-3</v>
      </c>
    </row>
    <row r="76" spans="1:8" x14ac:dyDescent="0.25">
      <c r="A76" s="15"/>
      <c r="B76" s="15"/>
      <c r="C76">
        <v>2021</v>
      </c>
      <c r="D76" s="14">
        <f>LN('Lap Keuangan Perusahaa'!G76)</f>
        <v>28.309271954893294</v>
      </c>
      <c r="E76" s="14">
        <f>'Lap Keuangan Perusahaa'!I76/'Lap Keuangan Perusahaa'!J76</f>
        <v>0.98534702414652475</v>
      </c>
      <c r="F76" s="14">
        <f>('Lap Keuangan Perusahaa'!G76-'Lap Keuangan Perusahaa'!H76)/'Lap Keuangan Perusahaa'!H76</f>
        <v>0.11407930915420793</v>
      </c>
      <c r="G76" s="14">
        <f>'Lap Keuangan Perusahaa'!K76/'Lap Keuangan Perusahaa'!N76</f>
        <v>0.6260657334502111</v>
      </c>
      <c r="H76" s="14">
        <f>('Lap Keuangan Perusahaa'!M76/'Lap Keuangan Perusahaa'!J76)*100%</f>
        <v>2.9932348446629311E-2</v>
      </c>
    </row>
    <row r="77" spans="1:8" x14ac:dyDescent="0.25">
      <c r="A77" s="15"/>
      <c r="B77" s="15"/>
      <c r="C77">
        <v>2022</v>
      </c>
      <c r="D77" s="14">
        <f>LN('Lap Keuangan Perusahaa'!G77)</f>
        <v>28.345048566978903</v>
      </c>
      <c r="E77" s="14">
        <f>'Lap Keuangan Perusahaa'!I77/'Lap Keuangan Perusahaa'!J77</f>
        <v>0.90155007477207261</v>
      </c>
      <c r="F77" s="14">
        <f>('Lap Keuangan Perusahaa'!G77-'Lap Keuangan Perusahaa'!H77)/'Lap Keuangan Perusahaa'!H77</f>
        <v>3.6424295967193279E-2</v>
      </c>
      <c r="G77" s="14">
        <f>'Lap Keuangan Perusahaa'!K77/'Lap Keuangan Perusahaa'!N77</f>
        <v>0.60893845086378884</v>
      </c>
      <c r="H77" s="14">
        <f>('Lap Keuangan Perusahaa'!M77/'Lap Keuangan Perusahaa'!J77)*100%</f>
        <v>8.0668873400578989E-2</v>
      </c>
    </row>
  </sheetData>
  <mergeCells count="38">
    <mergeCell ref="A50:A53"/>
    <mergeCell ref="B50:B53"/>
    <mergeCell ref="A54:A57"/>
    <mergeCell ref="B54:B57"/>
    <mergeCell ref="A58:A61"/>
    <mergeCell ref="B58:B61"/>
    <mergeCell ref="A38:A41"/>
    <mergeCell ref="B38:B41"/>
    <mergeCell ref="A42:A45"/>
    <mergeCell ref="B42:B45"/>
    <mergeCell ref="A46:A49"/>
    <mergeCell ref="B46:B49"/>
    <mergeCell ref="A26:A29"/>
    <mergeCell ref="B26:B29"/>
    <mergeCell ref="A30:A33"/>
    <mergeCell ref="B30:B33"/>
    <mergeCell ref="A34:A37"/>
    <mergeCell ref="B34:B37"/>
    <mergeCell ref="A14:A17"/>
    <mergeCell ref="B14:B17"/>
    <mergeCell ref="A18:A21"/>
    <mergeCell ref="B18:B21"/>
    <mergeCell ref="A22:A25"/>
    <mergeCell ref="B22:B25"/>
    <mergeCell ref="A2:A5"/>
    <mergeCell ref="B2:B5"/>
    <mergeCell ref="A6:A9"/>
    <mergeCell ref="B6:B9"/>
    <mergeCell ref="A10:A13"/>
    <mergeCell ref="B10:B13"/>
    <mergeCell ref="A74:A77"/>
    <mergeCell ref="B74:B77"/>
    <mergeCell ref="A62:A65"/>
    <mergeCell ref="B62:B65"/>
    <mergeCell ref="A66:A69"/>
    <mergeCell ref="B66:B69"/>
    <mergeCell ref="A70:A73"/>
    <mergeCell ref="B70:B7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Lap Keuangan Perusahaa</vt:lpstr>
      <vt:lpstr>Hitungan Variabel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2023-08-03T11:46:24Z</dcterms:created>
  <dcterms:modified xsi:type="dcterms:W3CDTF">2023-10-03T17:03:23Z</dcterms:modified>
</cp:coreProperties>
</file>